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BuÇalışmaKitabı"/>
  <mc:AlternateContent xmlns:mc="http://schemas.openxmlformats.org/markup-compatibility/2006">
    <mc:Choice Requires="x15">
      <x15ac:absPath xmlns:x15ac="http://schemas.microsoft.com/office/spreadsheetml/2010/11/ac" url="D:\okul işleri\sınav analizleri\"/>
    </mc:Choice>
  </mc:AlternateContent>
  <xr:revisionPtr revIDLastSave="0" documentId="13_ncr:1_{FCC87284-38D2-4097-8299-1660CAECD51D}" xr6:coauthVersionLast="47" xr6:coauthVersionMax="47" xr10:uidLastSave="{00000000-0000-0000-0000-000000000000}"/>
  <bookViews>
    <workbookView xWindow="-108" yWindow="-108" windowWidth="23256" windowHeight="12456" tabRatio="852" xr2:uid="{00000000-000D-0000-FFFF-FFFF00000000}"/>
  </bookViews>
  <sheets>
    <sheet name="Ana Sayfa" sheetId="4" r:id="rId1"/>
    <sheet name="Ders Bilgileri" sheetId="5" r:id="rId2"/>
    <sheet name="Sınav Tarihleri" sheetId="44" r:id="rId3"/>
    <sheet name="Sınıf Listeleri" sheetId="6" r:id="rId4"/>
    <sheet name="NOT Baremi" sheetId="7" r:id="rId5"/>
    <sheet name="Öğrenme Çıktıları" sheetId="47" r:id="rId6"/>
    <sheet name="Vize-1" sheetId="1" r:id="rId7"/>
    <sheet name="Vize-2" sheetId="49" r:id="rId8"/>
    <sheet name="Final" sheetId="50" r:id="rId9"/>
    <sheet name="Bütünleme" sheetId="51" r:id="rId10"/>
    <sheet name="Sonuc" sheetId="45" r:id="rId11"/>
  </sheets>
  <definedNames>
    <definedName name="_xlnm._FilterDatabase" localSheetId="9" hidden="1">Bütünleme!$F$95:$AS$95</definedName>
    <definedName name="_xlnm._FilterDatabase" localSheetId="8" hidden="1">Final!$F$95:$AS$95</definedName>
    <definedName name="_xlnm._FilterDatabase" localSheetId="6" hidden="1">'Vize-1'!$F$95:$AS$95</definedName>
    <definedName name="_xlnm._FilterDatabase" localSheetId="7" hidden="1">'Vize-2'!$F$95:$AS$95</definedName>
    <definedName name="ABCD" localSheetId="9">Bütünleme!$E$130</definedName>
    <definedName name="ABCD" localSheetId="8">Final!$E$130</definedName>
    <definedName name="ABCD" localSheetId="7">'Vize-2'!$E$130</definedName>
    <definedName name="ABCD">'Vize-1'!$E$130</definedName>
    <definedName name="_xlnm.Print_Area" localSheetId="0">'Ana Sayfa'!$B$3:$U$26</definedName>
    <definedName name="_xlnm.Print_Area" localSheetId="9">Bütünleme!$A$1:$AU$141</definedName>
    <definedName name="_xlnm.Print_Area" localSheetId="1">'Ders Bilgileri'!$B$1:$I$20</definedName>
    <definedName name="_xlnm.Print_Area" localSheetId="8">Final!$A$1:$AT$141</definedName>
    <definedName name="_xlnm.Print_Area" localSheetId="4">'NOT Baremi'!$A$2:$AS$25</definedName>
    <definedName name="_xlnm.Print_Area" localSheetId="3">'Sınıf Listeleri'!$F$1:$H$43</definedName>
    <definedName name="_xlnm.Print_Area" localSheetId="10">Sonuc!$A$1:$U$122</definedName>
    <definedName name="_xlnm.Print_Area" localSheetId="6">'Vize-1'!$A$1:$AU$142</definedName>
    <definedName name="_xlnm.Print_Area" localSheetId="7">'Vize-2'!$A$1:$AT$141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5" i="1" l="1"/>
  <c r="AA5" i="1"/>
  <c r="AB5" i="1"/>
  <c r="AC5" i="1"/>
  <c r="AD5" i="1"/>
  <c r="AE5" i="1"/>
  <c r="AF5" i="1"/>
  <c r="A83" i="45"/>
  <c r="A84" i="45"/>
  <c r="A85" i="45"/>
  <c r="A86" i="45"/>
  <c r="A8" i="45"/>
  <c r="A9" i="45"/>
  <c r="A10" i="45"/>
  <c r="A11" i="45"/>
  <c r="A12" i="45"/>
  <c r="A13" i="45"/>
  <c r="A14" i="45"/>
  <c r="A15" i="45"/>
  <c r="A16" i="45"/>
  <c r="A17" i="45"/>
  <c r="A18" i="45"/>
  <c r="A19" i="45"/>
  <c r="A20" i="45"/>
  <c r="A21" i="45"/>
  <c r="A22" i="45"/>
  <c r="A23" i="45"/>
  <c r="A24" i="45"/>
  <c r="A25" i="45"/>
  <c r="A26" i="45"/>
  <c r="A27" i="45"/>
  <c r="A28" i="45"/>
  <c r="A29" i="45"/>
  <c r="A30" i="45"/>
  <c r="A31" i="45"/>
  <c r="A32" i="45"/>
  <c r="A33" i="45"/>
  <c r="A34" i="45"/>
  <c r="A35" i="45"/>
  <c r="A36" i="45"/>
  <c r="A37" i="45"/>
  <c r="A38" i="45"/>
  <c r="A39" i="45"/>
  <c r="A40" i="45"/>
  <c r="A41" i="45"/>
  <c r="A42" i="45"/>
  <c r="A43" i="45"/>
  <c r="A44" i="45"/>
  <c r="A45" i="45"/>
  <c r="A46" i="45"/>
  <c r="A47" i="45"/>
  <c r="A48" i="45"/>
  <c r="A49" i="45"/>
  <c r="A50" i="45"/>
  <c r="A51" i="45"/>
  <c r="A52" i="45"/>
  <c r="A53" i="45"/>
  <c r="A54" i="45"/>
  <c r="A55" i="45"/>
  <c r="A56" i="45"/>
  <c r="A57" i="45"/>
  <c r="A58" i="45"/>
  <c r="A59" i="45"/>
  <c r="A60" i="45"/>
  <c r="A61" i="45"/>
  <c r="A62" i="45"/>
  <c r="A63" i="45"/>
  <c r="A64" i="45"/>
  <c r="A65" i="45"/>
  <c r="A66" i="45"/>
  <c r="A67" i="45"/>
  <c r="A68" i="45"/>
  <c r="A69" i="45"/>
  <c r="A70" i="45"/>
  <c r="A71" i="45"/>
  <c r="A72" i="45"/>
  <c r="A73" i="45"/>
  <c r="A74" i="45"/>
  <c r="A75" i="45"/>
  <c r="A76" i="45"/>
  <c r="A77" i="45"/>
  <c r="A78" i="45"/>
  <c r="A79" i="45"/>
  <c r="A80" i="45"/>
  <c r="A81" i="45"/>
  <c r="A82" i="45"/>
  <c r="A7" i="45"/>
  <c r="A85" i="51"/>
  <c r="A84" i="51"/>
  <c r="A83" i="51"/>
  <c r="A82" i="51"/>
  <c r="A81" i="51"/>
  <c r="A80" i="51"/>
  <c r="A79" i="51"/>
  <c r="A78" i="51"/>
  <c r="A77" i="51"/>
  <c r="A76" i="51"/>
  <c r="A75" i="51"/>
  <c r="A74" i="51"/>
  <c r="A73" i="51"/>
  <c r="A72" i="51"/>
  <c r="A71" i="51"/>
  <c r="A70" i="51"/>
  <c r="A69" i="51"/>
  <c r="A68" i="51"/>
  <c r="A67" i="51"/>
  <c r="A66" i="51"/>
  <c r="A65" i="51"/>
  <c r="A64" i="51"/>
  <c r="A63" i="51"/>
  <c r="A62" i="51"/>
  <c r="A61" i="51"/>
  <c r="A60" i="51"/>
  <c r="A59" i="51"/>
  <c r="A58" i="51"/>
  <c r="A57" i="51"/>
  <c r="A56" i="51"/>
  <c r="A55" i="51"/>
  <c r="A54" i="51"/>
  <c r="A53" i="51"/>
  <c r="A52" i="51"/>
  <c r="A51" i="51"/>
  <c r="A50" i="51"/>
  <c r="A49" i="51"/>
  <c r="A48" i="51"/>
  <c r="A47" i="51"/>
  <c r="A46" i="51"/>
  <c r="A45" i="51"/>
  <c r="A44" i="51"/>
  <c r="A43" i="51"/>
  <c r="A42" i="51"/>
  <c r="A41" i="51"/>
  <c r="A40" i="51"/>
  <c r="A39" i="51"/>
  <c r="A38" i="51"/>
  <c r="A37" i="51"/>
  <c r="A36" i="51"/>
  <c r="A35" i="51"/>
  <c r="A34" i="51"/>
  <c r="A33" i="51"/>
  <c r="A32" i="51"/>
  <c r="A31" i="51"/>
  <c r="A30" i="51"/>
  <c r="A29" i="51"/>
  <c r="A28" i="51"/>
  <c r="A27" i="51"/>
  <c r="A26" i="51"/>
  <c r="A25" i="51"/>
  <c r="A24" i="51"/>
  <c r="A23" i="51"/>
  <c r="A22" i="51"/>
  <c r="A21" i="51"/>
  <c r="A20" i="51"/>
  <c r="A19" i="51"/>
  <c r="A18" i="51"/>
  <c r="A17" i="51"/>
  <c r="A16" i="51"/>
  <c r="A15" i="51"/>
  <c r="A14" i="51"/>
  <c r="A13" i="51"/>
  <c r="A12" i="51"/>
  <c r="A11" i="51"/>
  <c r="A10" i="51"/>
  <c r="A9" i="51"/>
  <c r="A8" i="51"/>
  <c r="A7" i="51"/>
  <c r="A6" i="51"/>
  <c r="A85" i="50"/>
  <c r="A84" i="50"/>
  <c r="A83" i="50"/>
  <c r="A82" i="50"/>
  <c r="A81" i="50"/>
  <c r="A80" i="50"/>
  <c r="A79" i="50"/>
  <c r="A78" i="50"/>
  <c r="A77" i="50"/>
  <c r="A76" i="50"/>
  <c r="A75" i="50"/>
  <c r="A74" i="50"/>
  <c r="A73" i="50"/>
  <c r="A72" i="50"/>
  <c r="A71" i="50"/>
  <c r="A70" i="50"/>
  <c r="A69" i="50"/>
  <c r="A68" i="50"/>
  <c r="A67" i="50"/>
  <c r="A66" i="50"/>
  <c r="A65" i="50"/>
  <c r="A64" i="50"/>
  <c r="A63" i="50"/>
  <c r="A62" i="50"/>
  <c r="A61" i="50"/>
  <c r="A60" i="50"/>
  <c r="A59" i="50"/>
  <c r="A58" i="50"/>
  <c r="A57" i="50"/>
  <c r="A56" i="50"/>
  <c r="A55" i="50"/>
  <c r="A54" i="50"/>
  <c r="A53" i="50"/>
  <c r="A52" i="50"/>
  <c r="A51" i="50"/>
  <c r="A50" i="50"/>
  <c r="A49" i="50"/>
  <c r="A48" i="50"/>
  <c r="A47" i="50"/>
  <c r="A46" i="50"/>
  <c r="A45" i="50"/>
  <c r="A44" i="50"/>
  <c r="A43" i="50"/>
  <c r="A42" i="50"/>
  <c r="A41" i="50"/>
  <c r="A40" i="50"/>
  <c r="A39" i="50"/>
  <c r="A38" i="50"/>
  <c r="A37" i="50"/>
  <c r="A36" i="50"/>
  <c r="A35" i="50"/>
  <c r="A34" i="50"/>
  <c r="A33" i="50"/>
  <c r="A32" i="50"/>
  <c r="A31" i="50"/>
  <c r="A30" i="50"/>
  <c r="A29" i="50"/>
  <c r="A28" i="50"/>
  <c r="A27" i="50"/>
  <c r="A26" i="50"/>
  <c r="A25" i="50"/>
  <c r="A24" i="50"/>
  <c r="A23" i="50"/>
  <c r="A22" i="50"/>
  <c r="A21" i="50"/>
  <c r="A20" i="50"/>
  <c r="A19" i="50"/>
  <c r="A18" i="50"/>
  <c r="A17" i="50"/>
  <c r="A16" i="50"/>
  <c r="A15" i="50"/>
  <c r="A14" i="50"/>
  <c r="A13" i="50"/>
  <c r="A12" i="50"/>
  <c r="A11" i="50"/>
  <c r="A10" i="50"/>
  <c r="A9" i="50"/>
  <c r="A8" i="50"/>
  <c r="A7" i="50"/>
  <c r="A6" i="50"/>
  <c r="A85" i="49"/>
  <c r="A84" i="49"/>
  <c r="A83" i="49"/>
  <c r="A82" i="49"/>
  <c r="A81" i="49"/>
  <c r="A80" i="49"/>
  <c r="A79" i="49"/>
  <c r="A78" i="49"/>
  <c r="A77" i="49"/>
  <c r="A76" i="49"/>
  <c r="A75" i="49"/>
  <c r="A74" i="49"/>
  <c r="A73" i="49"/>
  <c r="A72" i="49"/>
  <c r="A71" i="49"/>
  <c r="A70" i="49"/>
  <c r="A69" i="49"/>
  <c r="A68" i="49"/>
  <c r="A67" i="49"/>
  <c r="A66" i="49"/>
  <c r="A65" i="49"/>
  <c r="A64" i="49"/>
  <c r="A63" i="49"/>
  <c r="A62" i="49"/>
  <c r="A61" i="49"/>
  <c r="A60" i="49"/>
  <c r="A59" i="49"/>
  <c r="A58" i="49"/>
  <c r="A57" i="49"/>
  <c r="A56" i="49"/>
  <c r="A55" i="49"/>
  <c r="A54" i="49"/>
  <c r="A53" i="49"/>
  <c r="A52" i="49"/>
  <c r="A51" i="49"/>
  <c r="A50" i="49"/>
  <c r="A49" i="49"/>
  <c r="A48" i="49"/>
  <c r="A47" i="49"/>
  <c r="A46" i="49"/>
  <c r="A45" i="49"/>
  <c r="A44" i="49"/>
  <c r="A43" i="49"/>
  <c r="A42" i="49"/>
  <c r="A41" i="49"/>
  <c r="A40" i="49"/>
  <c r="A39" i="49"/>
  <c r="A38" i="49"/>
  <c r="A37" i="49"/>
  <c r="A36" i="49"/>
  <c r="A35" i="49"/>
  <c r="A34" i="49"/>
  <c r="A33" i="49"/>
  <c r="A32" i="49"/>
  <c r="A31" i="49"/>
  <c r="A30" i="49"/>
  <c r="A29" i="49"/>
  <c r="A28" i="49"/>
  <c r="A27" i="49"/>
  <c r="A26" i="49"/>
  <c r="A25" i="49"/>
  <c r="A24" i="49"/>
  <c r="A23" i="49"/>
  <c r="A22" i="49"/>
  <c r="A21" i="49"/>
  <c r="A20" i="49"/>
  <c r="A19" i="49"/>
  <c r="A18" i="49"/>
  <c r="A17" i="49"/>
  <c r="A16" i="49"/>
  <c r="A15" i="49"/>
  <c r="A14" i="49"/>
  <c r="A13" i="49"/>
  <c r="A12" i="49"/>
  <c r="A11" i="49"/>
  <c r="A10" i="49"/>
  <c r="A9" i="49"/>
  <c r="A8" i="49"/>
  <c r="A7" i="49"/>
  <c r="A6" i="49"/>
  <c r="B86" i="45" l="1"/>
  <c r="B85" i="45"/>
  <c r="B84" i="45"/>
  <c r="B82" i="45"/>
  <c r="B81" i="45"/>
  <c r="B80" i="45"/>
  <c r="B79" i="45"/>
  <c r="B78" i="45"/>
  <c r="B77" i="45"/>
  <c r="B76" i="45"/>
  <c r="B75" i="45"/>
  <c r="B74" i="45"/>
  <c r="B73" i="45"/>
  <c r="B72" i="45"/>
  <c r="B71" i="45"/>
  <c r="B70" i="45"/>
  <c r="B69" i="45"/>
  <c r="B68" i="45"/>
  <c r="B67" i="45"/>
  <c r="B66" i="45"/>
  <c r="B65" i="45"/>
  <c r="B64" i="45"/>
  <c r="B63" i="45"/>
  <c r="B62" i="45"/>
  <c r="B61" i="45"/>
  <c r="B60" i="45"/>
  <c r="B59" i="45"/>
  <c r="B58" i="45"/>
  <c r="B57" i="45"/>
  <c r="B56" i="45"/>
  <c r="B55" i="45"/>
  <c r="B54" i="45"/>
  <c r="B53" i="45"/>
  <c r="B52" i="45"/>
  <c r="B51" i="45"/>
  <c r="B50" i="45"/>
  <c r="B49" i="45"/>
  <c r="B48" i="45"/>
  <c r="B47" i="45"/>
  <c r="B46" i="45"/>
  <c r="B45" i="45"/>
  <c r="B44" i="45"/>
  <c r="B43" i="45"/>
  <c r="B42" i="45"/>
  <c r="B41" i="45"/>
  <c r="B40" i="45"/>
  <c r="B39" i="45"/>
  <c r="B38" i="45"/>
  <c r="B37" i="45"/>
  <c r="B36" i="45"/>
  <c r="B35" i="45"/>
  <c r="B34" i="45"/>
  <c r="B33" i="45"/>
  <c r="B32" i="45"/>
  <c r="B31" i="45"/>
  <c r="B30" i="45"/>
  <c r="B29" i="45"/>
  <c r="B28" i="45"/>
  <c r="B27" i="45"/>
  <c r="B26" i="45"/>
  <c r="B25" i="45"/>
  <c r="B24" i="45"/>
  <c r="B23" i="45"/>
  <c r="B22" i="45"/>
  <c r="B21" i="45"/>
  <c r="B20" i="45"/>
  <c r="B19" i="45"/>
  <c r="B18" i="45"/>
  <c r="B17" i="45"/>
  <c r="B16" i="45"/>
  <c r="B15" i="45"/>
  <c r="B14" i="45"/>
  <c r="B13" i="45"/>
  <c r="B12" i="45"/>
  <c r="B11" i="45"/>
  <c r="B10" i="45"/>
  <c r="B9" i="45"/>
  <c r="B8" i="45"/>
  <c r="B7" i="45"/>
  <c r="B66" i="1"/>
  <c r="C86" i="45" l="1"/>
  <c r="C85" i="45"/>
  <c r="C84" i="45"/>
  <c r="C82" i="45"/>
  <c r="C81" i="45"/>
  <c r="C80" i="45"/>
  <c r="C79" i="45"/>
  <c r="C78" i="45"/>
  <c r="C77" i="45"/>
  <c r="C76" i="45"/>
  <c r="C75" i="45"/>
  <c r="C74" i="45"/>
  <c r="C73" i="45"/>
  <c r="C72" i="45"/>
  <c r="C71" i="45"/>
  <c r="C70" i="45"/>
  <c r="C69" i="45"/>
  <c r="C68" i="45"/>
  <c r="C67" i="45"/>
  <c r="C66" i="45"/>
  <c r="C65" i="45"/>
  <c r="C64" i="45"/>
  <c r="C63" i="45"/>
  <c r="C62" i="45"/>
  <c r="C61" i="45"/>
  <c r="C60" i="45"/>
  <c r="C59" i="45"/>
  <c r="C58" i="45"/>
  <c r="C57" i="45"/>
  <c r="C56" i="45"/>
  <c r="C55" i="45"/>
  <c r="C54" i="45"/>
  <c r="C53" i="45"/>
  <c r="C52" i="45"/>
  <c r="C51" i="45"/>
  <c r="C50" i="45"/>
  <c r="C49" i="45"/>
  <c r="C48" i="45"/>
  <c r="C47" i="45"/>
  <c r="C46" i="45"/>
  <c r="C45" i="45"/>
  <c r="C44" i="45"/>
  <c r="C43" i="45"/>
  <c r="C42" i="45"/>
  <c r="C41" i="45"/>
  <c r="C40" i="45"/>
  <c r="C39" i="45"/>
  <c r="C38" i="45"/>
  <c r="C37" i="45"/>
  <c r="C36" i="45"/>
  <c r="C35" i="45"/>
  <c r="C34" i="45"/>
  <c r="C33" i="45"/>
  <c r="C32" i="45"/>
  <c r="C31" i="45"/>
  <c r="C30" i="45"/>
  <c r="C29" i="45"/>
  <c r="C28" i="45"/>
  <c r="C27" i="45"/>
  <c r="C26" i="45"/>
  <c r="C25" i="45"/>
  <c r="C24" i="45"/>
  <c r="C23" i="45"/>
  <c r="C22" i="45"/>
  <c r="C21" i="45"/>
  <c r="C20" i="45"/>
  <c r="C19" i="45"/>
  <c r="C18" i="45"/>
  <c r="C17" i="45"/>
  <c r="C16" i="45"/>
  <c r="C15" i="45"/>
  <c r="C14" i="45"/>
  <c r="C13" i="45"/>
  <c r="C12" i="45"/>
  <c r="C11" i="45"/>
  <c r="C10" i="45"/>
  <c r="C9" i="45"/>
  <c r="C8" i="45"/>
  <c r="C7" i="45"/>
  <c r="C58" i="1"/>
  <c r="C57" i="1"/>
  <c r="C56" i="1"/>
  <c r="C55" i="1"/>
  <c r="C54" i="1"/>
  <c r="C53" i="1"/>
  <c r="C52" i="1"/>
  <c r="C51" i="1"/>
  <c r="C50" i="1"/>
  <c r="B71" i="1"/>
  <c r="B70" i="1"/>
  <c r="B69" i="1"/>
  <c r="B68" i="1"/>
  <c r="B67" i="1"/>
  <c r="B65" i="1"/>
  <c r="B64" i="1"/>
  <c r="B63" i="1"/>
  <c r="B62" i="1"/>
  <c r="B61" i="1"/>
  <c r="B60" i="1"/>
  <c r="B59" i="1"/>
  <c r="B58" i="1"/>
  <c r="B57" i="1"/>
  <c r="B56" i="1"/>
  <c r="B55" i="1"/>
  <c r="B54" i="1"/>
  <c r="B52" i="1"/>
  <c r="B51" i="1"/>
  <c r="B50" i="1"/>
  <c r="C85" i="51" l="1"/>
  <c r="C84" i="51"/>
  <c r="C83" i="51"/>
  <c r="C82" i="51"/>
  <c r="C81" i="51"/>
  <c r="C80" i="51"/>
  <c r="C79" i="51"/>
  <c r="C78" i="51"/>
  <c r="C77" i="51"/>
  <c r="C76" i="51"/>
  <c r="C75" i="51"/>
  <c r="C74" i="51"/>
  <c r="C73" i="51"/>
  <c r="C72" i="51"/>
  <c r="C71" i="51"/>
  <c r="C70" i="51"/>
  <c r="C69" i="51"/>
  <c r="C68" i="51"/>
  <c r="C67" i="51"/>
  <c r="C66" i="51"/>
  <c r="C65" i="51"/>
  <c r="C64" i="51"/>
  <c r="C63" i="51"/>
  <c r="C62" i="51"/>
  <c r="C61" i="51"/>
  <c r="C60" i="51"/>
  <c r="C59" i="51"/>
  <c r="C58" i="51"/>
  <c r="C57" i="51"/>
  <c r="C56" i="51"/>
  <c r="C55" i="51"/>
  <c r="C54" i="51"/>
  <c r="C53" i="51"/>
  <c r="C52" i="51"/>
  <c r="C51" i="51"/>
  <c r="C50" i="51"/>
  <c r="C49" i="51"/>
  <c r="C48" i="51"/>
  <c r="C47" i="51"/>
  <c r="C46" i="51"/>
  <c r="C45" i="51"/>
  <c r="C44" i="51"/>
  <c r="C43" i="51"/>
  <c r="C42" i="51"/>
  <c r="C41" i="51"/>
  <c r="C40" i="51"/>
  <c r="C39" i="51"/>
  <c r="C38" i="51"/>
  <c r="C37" i="51"/>
  <c r="C36" i="51"/>
  <c r="C35" i="51"/>
  <c r="C34" i="51"/>
  <c r="C33" i="51"/>
  <c r="C32" i="51"/>
  <c r="C31" i="51"/>
  <c r="C30" i="51"/>
  <c r="C29" i="51"/>
  <c r="C28" i="51"/>
  <c r="C27" i="51"/>
  <c r="C26" i="51"/>
  <c r="C25" i="51"/>
  <c r="C24" i="51"/>
  <c r="C23" i="51"/>
  <c r="C22" i="51"/>
  <c r="C21" i="51"/>
  <c r="C20" i="51"/>
  <c r="C19" i="51"/>
  <c r="C18" i="51"/>
  <c r="C17" i="51"/>
  <c r="C16" i="51"/>
  <c r="C15" i="51"/>
  <c r="C14" i="51"/>
  <c r="C13" i="51"/>
  <c r="C12" i="51"/>
  <c r="C11" i="51"/>
  <c r="C10" i="51"/>
  <c r="C9" i="51"/>
  <c r="C8" i="51"/>
  <c r="C7" i="51"/>
  <c r="B85" i="51"/>
  <c r="B84" i="51"/>
  <c r="B83" i="51"/>
  <c r="B82" i="51"/>
  <c r="B81" i="51"/>
  <c r="B80" i="51"/>
  <c r="B79" i="51"/>
  <c r="B78" i="51"/>
  <c r="B77" i="51"/>
  <c r="B76" i="51"/>
  <c r="B75" i="51"/>
  <c r="B74" i="51"/>
  <c r="B73" i="51"/>
  <c r="B72" i="51"/>
  <c r="B71" i="51"/>
  <c r="B70" i="51"/>
  <c r="B69" i="51"/>
  <c r="B68" i="51"/>
  <c r="B67" i="51"/>
  <c r="B66" i="51"/>
  <c r="B65" i="51"/>
  <c r="B64" i="51"/>
  <c r="B63" i="51"/>
  <c r="B62" i="51"/>
  <c r="B61" i="51"/>
  <c r="B60" i="51"/>
  <c r="B59" i="51"/>
  <c r="B58" i="51"/>
  <c r="B57" i="51"/>
  <c r="B56" i="51"/>
  <c r="B55" i="51"/>
  <c r="B54" i="51"/>
  <c r="B53" i="51"/>
  <c r="B52" i="51"/>
  <c r="B51" i="51"/>
  <c r="B50" i="51"/>
  <c r="B49" i="51"/>
  <c r="B48" i="51"/>
  <c r="B47" i="51"/>
  <c r="B46" i="51"/>
  <c r="B45" i="51"/>
  <c r="B44" i="51"/>
  <c r="B43" i="51"/>
  <c r="B42" i="51"/>
  <c r="B41" i="51"/>
  <c r="B40" i="51"/>
  <c r="B39" i="51"/>
  <c r="B38" i="51"/>
  <c r="B37" i="51"/>
  <c r="B36" i="51"/>
  <c r="B35" i="51"/>
  <c r="B34" i="51"/>
  <c r="B33" i="51"/>
  <c r="B32" i="51"/>
  <c r="B31" i="51"/>
  <c r="B30" i="51"/>
  <c r="B29" i="51"/>
  <c r="B28" i="51"/>
  <c r="B27" i="51"/>
  <c r="B26" i="51"/>
  <c r="B25" i="51"/>
  <c r="B24" i="51"/>
  <c r="B23" i="51"/>
  <c r="B22" i="51"/>
  <c r="B21" i="51"/>
  <c r="B20" i="51"/>
  <c r="B19" i="51"/>
  <c r="B18" i="51"/>
  <c r="B17" i="51"/>
  <c r="B16" i="51"/>
  <c r="B15" i="51"/>
  <c r="B14" i="51"/>
  <c r="B13" i="51"/>
  <c r="B12" i="51"/>
  <c r="B11" i="51"/>
  <c r="B10" i="51"/>
  <c r="B9" i="51"/>
  <c r="B8" i="51"/>
  <c r="B7" i="51"/>
  <c r="C6" i="51"/>
  <c r="B6" i="51"/>
  <c r="C85" i="50"/>
  <c r="C84" i="50"/>
  <c r="C83" i="50"/>
  <c r="C82" i="50"/>
  <c r="C81" i="50"/>
  <c r="C80" i="50"/>
  <c r="C79" i="50"/>
  <c r="C78" i="50"/>
  <c r="C77" i="50"/>
  <c r="C76" i="50"/>
  <c r="C75" i="50"/>
  <c r="C74" i="50"/>
  <c r="C73" i="50"/>
  <c r="C72" i="50"/>
  <c r="C71" i="50"/>
  <c r="C70" i="50"/>
  <c r="C69" i="50"/>
  <c r="C68" i="50"/>
  <c r="C67" i="50"/>
  <c r="C66" i="50"/>
  <c r="C65" i="50"/>
  <c r="C64" i="50"/>
  <c r="C63" i="50"/>
  <c r="C62" i="50"/>
  <c r="C61" i="50"/>
  <c r="C60" i="50"/>
  <c r="C59" i="50"/>
  <c r="C58" i="50"/>
  <c r="C57" i="50"/>
  <c r="C56" i="50"/>
  <c r="C55" i="50"/>
  <c r="C54" i="50"/>
  <c r="C53" i="50"/>
  <c r="C52" i="50"/>
  <c r="C51" i="50"/>
  <c r="C50" i="50"/>
  <c r="C49" i="50"/>
  <c r="C48" i="50"/>
  <c r="C47" i="50"/>
  <c r="C46" i="50"/>
  <c r="C45" i="50"/>
  <c r="C44" i="50"/>
  <c r="C43" i="50"/>
  <c r="C42" i="50"/>
  <c r="C41" i="50"/>
  <c r="C40" i="50"/>
  <c r="C39" i="50"/>
  <c r="C38" i="50"/>
  <c r="C37" i="50"/>
  <c r="C36" i="50"/>
  <c r="C35" i="50"/>
  <c r="C34" i="50"/>
  <c r="C33" i="50"/>
  <c r="C32" i="50"/>
  <c r="C31" i="50"/>
  <c r="C30" i="50"/>
  <c r="C29" i="50"/>
  <c r="C28" i="50"/>
  <c r="C27" i="50"/>
  <c r="C26" i="50"/>
  <c r="C25" i="50"/>
  <c r="C24" i="50"/>
  <c r="C23" i="50"/>
  <c r="C22" i="50"/>
  <c r="C21" i="50"/>
  <c r="C20" i="50"/>
  <c r="C19" i="50"/>
  <c r="C18" i="50"/>
  <c r="C17" i="50"/>
  <c r="C16" i="50"/>
  <c r="C15" i="50"/>
  <c r="C14" i="50"/>
  <c r="C13" i="50"/>
  <c r="C12" i="50"/>
  <c r="C11" i="50"/>
  <c r="C10" i="50"/>
  <c r="C9" i="50"/>
  <c r="C8" i="50"/>
  <c r="C7" i="50"/>
  <c r="B85" i="50"/>
  <c r="B84" i="50"/>
  <c r="B83" i="50"/>
  <c r="B82" i="50"/>
  <c r="B81" i="50"/>
  <c r="B80" i="50"/>
  <c r="B79" i="50"/>
  <c r="B78" i="50"/>
  <c r="B77" i="50"/>
  <c r="B76" i="50"/>
  <c r="B75" i="50"/>
  <c r="B74" i="50"/>
  <c r="B73" i="50"/>
  <c r="B72" i="50"/>
  <c r="B71" i="50"/>
  <c r="B70" i="50"/>
  <c r="B69" i="50"/>
  <c r="B68" i="50"/>
  <c r="B67" i="50"/>
  <c r="B66" i="50"/>
  <c r="B65" i="50"/>
  <c r="B64" i="50"/>
  <c r="B63" i="50"/>
  <c r="B62" i="50"/>
  <c r="B61" i="50"/>
  <c r="B60" i="50"/>
  <c r="B59" i="50"/>
  <c r="B58" i="50"/>
  <c r="B57" i="50"/>
  <c r="B56" i="50"/>
  <c r="B55" i="50"/>
  <c r="B54" i="50"/>
  <c r="B53" i="50"/>
  <c r="B52" i="50"/>
  <c r="B51" i="50"/>
  <c r="B50" i="50"/>
  <c r="B49" i="50"/>
  <c r="B48" i="50"/>
  <c r="B47" i="50"/>
  <c r="B46" i="50"/>
  <c r="B45" i="50"/>
  <c r="B44" i="50"/>
  <c r="B43" i="50"/>
  <c r="B42" i="50"/>
  <c r="B41" i="50"/>
  <c r="B40" i="50"/>
  <c r="B39" i="50"/>
  <c r="B38" i="50"/>
  <c r="B37" i="50"/>
  <c r="B36" i="50"/>
  <c r="B35" i="50"/>
  <c r="B34" i="50"/>
  <c r="B33" i="50"/>
  <c r="B32" i="50"/>
  <c r="B31" i="50"/>
  <c r="B30" i="50"/>
  <c r="B29" i="50"/>
  <c r="B28" i="50"/>
  <c r="B27" i="50"/>
  <c r="B26" i="50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8" i="50"/>
  <c r="B7" i="50"/>
  <c r="C6" i="50"/>
  <c r="B6" i="50"/>
  <c r="C85" i="49"/>
  <c r="C84" i="49"/>
  <c r="C83" i="49"/>
  <c r="C82" i="49"/>
  <c r="C81" i="49"/>
  <c r="C80" i="49"/>
  <c r="C79" i="49"/>
  <c r="C78" i="49"/>
  <c r="C77" i="49"/>
  <c r="C76" i="49"/>
  <c r="C75" i="49"/>
  <c r="C74" i="49"/>
  <c r="C73" i="49"/>
  <c r="C72" i="49"/>
  <c r="C71" i="49"/>
  <c r="C70" i="49"/>
  <c r="C69" i="49"/>
  <c r="C68" i="49"/>
  <c r="C67" i="49"/>
  <c r="C66" i="49"/>
  <c r="C65" i="49"/>
  <c r="C64" i="49"/>
  <c r="C63" i="49"/>
  <c r="C62" i="49"/>
  <c r="C61" i="49"/>
  <c r="C60" i="49"/>
  <c r="C59" i="49"/>
  <c r="C58" i="49"/>
  <c r="C57" i="49"/>
  <c r="C56" i="49"/>
  <c r="C55" i="49"/>
  <c r="C54" i="49"/>
  <c r="C53" i="49"/>
  <c r="C52" i="49"/>
  <c r="C51" i="49"/>
  <c r="C50" i="49"/>
  <c r="C49" i="49"/>
  <c r="C48" i="49"/>
  <c r="C47" i="49"/>
  <c r="C46" i="49"/>
  <c r="C45" i="49"/>
  <c r="C44" i="49"/>
  <c r="C43" i="49"/>
  <c r="C42" i="49"/>
  <c r="C41" i="49"/>
  <c r="C40" i="49"/>
  <c r="C39" i="49"/>
  <c r="C38" i="49"/>
  <c r="C37" i="49"/>
  <c r="C36" i="49"/>
  <c r="C35" i="49"/>
  <c r="C34" i="49"/>
  <c r="C33" i="49"/>
  <c r="C32" i="49"/>
  <c r="C31" i="49"/>
  <c r="C30" i="49"/>
  <c r="C29" i="49"/>
  <c r="C28" i="49"/>
  <c r="C27" i="49"/>
  <c r="C26" i="49"/>
  <c r="C25" i="49"/>
  <c r="C24" i="49"/>
  <c r="C23" i="49"/>
  <c r="C22" i="49"/>
  <c r="C21" i="49"/>
  <c r="C20" i="49"/>
  <c r="C19" i="49"/>
  <c r="C18" i="49"/>
  <c r="C17" i="49"/>
  <c r="C16" i="49"/>
  <c r="C15" i="49"/>
  <c r="C14" i="49"/>
  <c r="C13" i="49"/>
  <c r="C12" i="49"/>
  <c r="C11" i="49"/>
  <c r="C10" i="49"/>
  <c r="C9" i="49"/>
  <c r="C8" i="49"/>
  <c r="C7" i="49"/>
  <c r="B85" i="49"/>
  <c r="B84" i="49"/>
  <c r="B83" i="49"/>
  <c r="B82" i="49"/>
  <c r="B81" i="49"/>
  <c r="B80" i="49"/>
  <c r="B79" i="49"/>
  <c r="B78" i="49"/>
  <c r="B77" i="49"/>
  <c r="B76" i="49"/>
  <c r="B75" i="49"/>
  <c r="B74" i="49"/>
  <c r="B73" i="49"/>
  <c r="B72" i="49"/>
  <c r="B71" i="49"/>
  <c r="B70" i="49"/>
  <c r="B69" i="49"/>
  <c r="B68" i="49"/>
  <c r="B67" i="49"/>
  <c r="B66" i="49"/>
  <c r="B65" i="49"/>
  <c r="B64" i="49"/>
  <c r="B63" i="49"/>
  <c r="B62" i="49"/>
  <c r="B61" i="49"/>
  <c r="B60" i="49"/>
  <c r="B59" i="49"/>
  <c r="B58" i="49"/>
  <c r="B57" i="49"/>
  <c r="B56" i="49"/>
  <c r="B55" i="49"/>
  <c r="B54" i="49"/>
  <c r="B53" i="49"/>
  <c r="B52" i="49"/>
  <c r="B51" i="49"/>
  <c r="B50" i="49"/>
  <c r="B49" i="49"/>
  <c r="B48" i="49"/>
  <c r="B47" i="49"/>
  <c r="B46" i="49"/>
  <c r="B45" i="49"/>
  <c r="B44" i="49"/>
  <c r="B43" i="49"/>
  <c r="B42" i="49"/>
  <c r="B41" i="49"/>
  <c r="B40" i="49"/>
  <c r="B39" i="49"/>
  <c r="B38" i="49"/>
  <c r="B37" i="49"/>
  <c r="B36" i="49"/>
  <c r="B35" i="49"/>
  <c r="B34" i="49"/>
  <c r="B33" i="49"/>
  <c r="B32" i="49"/>
  <c r="B31" i="49"/>
  <c r="B30" i="49"/>
  <c r="B29" i="49"/>
  <c r="B28" i="49"/>
  <c r="B27" i="49"/>
  <c r="B26" i="49"/>
  <c r="B25" i="49"/>
  <c r="B24" i="49"/>
  <c r="B23" i="49"/>
  <c r="B22" i="49"/>
  <c r="B21" i="49"/>
  <c r="B20" i="49"/>
  <c r="B19" i="49"/>
  <c r="B18" i="49"/>
  <c r="B17" i="49"/>
  <c r="B16" i="49"/>
  <c r="B15" i="49"/>
  <c r="B14" i="49"/>
  <c r="B13" i="49"/>
  <c r="B12" i="49"/>
  <c r="B11" i="49"/>
  <c r="B10" i="49"/>
  <c r="B9" i="49"/>
  <c r="B8" i="49"/>
  <c r="B7" i="49"/>
  <c r="C6" i="49"/>
  <c r="B6" i="49"/>
  <c r="C6" i="1"/>
  <c r="C13" i="1"/>
  <c r="AO132" i="51" l="1"/>
  <c r="Q118" i="45"/>
  <c r="K118" i="45"/>
  <c r="AO138" i="51"/>
  <c r="AO138" i="50"/>
  <c r="AO132" i="50"/>
  <c r="AO138" i="49"/>
  <c r="AO132" i="49"/>
  <c r="AO132" i="1"/>
  <c r="AO138" i="1"/>
  <c r="J7" i="44"/>
  <c r="AT7" i="50"/>
  <c r="AT8" i="50"/>
  <c r="AT9" i="50"/>
  <c r="AT10" i="50"/>
  <c r="AT11" i="50"/>
  <c r="AT12" i="50"/>
  <c r="AT13" i="50"/>
  <c r="AT14" i="50"/>
  <c r="AT15" i="50"/>
  <c r="AT16" i="50"/>
  <c r="AT17" i="50"/>
  <c r="AT18" i="50"/>
  <c r="AT19" i="50"/>
  <c r="AT20" i="50"/>
  <c r="AT21" i="50"/>
  <c r="AT22" i="50"/>
  <c r="AT23" i="50"/>
  <c r="AT24" i="50"/>
  <c r="AT25" i="50"/>
  <c r="AT26" i="50"/>
  <c r="AT27" i="50"/>
  <c r="AT28" i="50"/>
  <c r="AT29" i="50"/>
  <c r="AT30" i="50"/>
  <c r="AT31" i="50"/>
  <c r="AT32" i="50"/>
  <c r="AT33" i="50"/>
  <c r="AT34" i="50"/>
  <c r="AT35" i="50"/>
  <c r="AT36" i="50"/>
  <c r="AT37" i="50"/>
  <c r="AT38" i="50"/>
  <c r="AT39" i="50"/>
  <c r="AT40" i="50"/>
  <c r="AT41" i="50"/>
  <c r="AT42" i="50"/>
  <c r="AT43" i="50"/>
  <c r="AT44" i="50"/>
  <c r="AT45" i="50"/>
  <c r="AT46" i="50"/>
  <c r="AT47" i="50"/>
  <c r="AT48" i="50"/>
  <c r="AT49" i="50"/>
  <c r="AT50" i="50"/>
  <c r="AT51" i="50"/>
  <c r="AT52" i="50"/>
  <c r="AT53" i="50"/>
  <c r="AT54" i="50"/>
  <c r="AT55" i="50"/>
  <c r="AT56" i="50"/>
  <c r="AT57" i="50"/>
  <c r="AT58" i="50"/>
  <c r="AT59" i="50"/>
  <c r="AT60" i="50"/>
  <c r="AT61" i="50"/>
  <c r="AT62" i="50"/>
  <c r="AT63" i="50"/>
  <c r="AT64" i="50"/>
  <c r="AT65" i="50"/>
  <c r="AT66" i="50"/>
  <c r="AT67" i="50"/>
  <c r="AT68" i="50"/>
  <c r="AT69" i="50"/>
  <c r="AT70" i="50"/>
  <c r="AT71" i="50"/>
  <c r="AT72" i="50"/>
  <c r="AT73" i="50"/>
  <c r="AT74" i="50"/>
  <c r="AT75" i="50"/>
  <c r="AT76" i="50"/>
  <c r="AT77" i="50"/>
  <c r="AT78" i="50"/>
  <c r="AT79" i="50"/>
  <c r="AT80" i="50"/>
  <c r="AT81" i="50"/>
  <c r="AT82" i="50"/>
  <c r="AT83" i="50"/>
  <c r="AT84" i="50"/>
  <c r="AT85" i="50"/>
  <c r="AT7" i="51"/>
  <c r="AT8" i="51"/>
  <c r="AT9" i="51"/>
  <c r="AT10" i="51"/>
  <c r="AT11" i="51"/>
  <c r="AT12" i="51"/>
  <c r="AT13" i="51"/>
  <c r="AT14" i="51"/>
  <c r="AT15" i="51"/>
  <c r="AT16" i="51"/>
  <c r="AT17" i="51"/>
  <c r="AT18" i="51"/>
  <c r="AT19" i="51"/>
  <c r="AT20" i="51"/>
  <c r="AT21" i="51"/>
  <c r="AT22" i="51"/>
  <c r="AT23" i="51"/>
  <c r="AT24" i="51"/>
  <c r="AT25" i="51"/>
  <c r="AT26" i="51"/>
  <c r="AT27" i="51"/>
  <c r="AT28" i="51"/>
  <c r="AT29" i="51"/>
  <c r="AT30" i="51"/>
  <c r="AT31" i="51"/>
  <c r="AT32" i="51"/>
  <c r="AT33" i="51"/>
  <c r="AT34" i="51"/>
  <c r="AT35" i="51"/>
  <c r="AT36" i="51"/>
  <c r="AT37" i="51"/>
  <c r="AT38" i="51"/>
  <c r="AT39" i="51"/>
  <c r="AT40" i="51"/>
  <c r="AT41" i="51"/>
  <c r="AT42" i="51"/>
  <c r="AT43" i="51"/>
  <c r="AT44" i="51"/>
  <c r="AT45" i="51"/>
  <c r="AT46" i="51"/>
  <c r="AT47" i="51"/>
  <c r="AT48" i="51"/>
  <c r="AT49" i="51"/>
  <c r="AT50" i="51"/>
  <c r="AT51" i="51"/>
  <c r="AT52" i="51"/>
  <c r="AT53" i="51"/>
  <c r="AT54" i="51"/>
  <c r="AT55" i="51"/>
  <c r="AT56" i="51"/>
  <c r="AT57" i="51"/>
  <c r="AT58" i="51"/>
  <c r="AT59" i="51"/>
  <c r="AT60" i="51"/>
  <c r="AT61" i="51"/>
  <c r="AT62" i="51"/>
  <c r="AT63" i="51"/>
  <c r="AT64" i="51"/>
  <c r="AT65" i="51"/>
  <c r="AT66" i="51"/>
  <c r="AT67" i="51"/>
  <c r="AT68" i="51"/>
  <c r="AT69" i="51"/>
  <c r="AT70" i="51"/>
  <c r="AT71" i="51"/>
  <c r="AT72" i="51"/>
  <c r="AT73" i="51"/>
  <c r="AT74" i="51"/>
  <c r="AT75" i="51"/>
  <c r="AT76" i="51"/>
  <c r="AT77" i="51"/>
  <c r="AT78" i="51"/>
  <c r="AT79" i="51"/>
  <c r="AT80" i="51"/>
  <c r="AT81" i="51"/>
  <c r="AT82" i="51"/>
  <c r="AT83" i="51"/>
  <c r="AT84" i="51"/>
  <c r="AT85" i="51"/>
  <c r="AT7" i="49"/>
  <c r="AT8" i="49"/>
  <c r="AT9" i="49"/>
  <c r="AT10" i="49"/>
  <c r="AT11" i="49"/>
  <c r="AT12" i="49"/>
  <c r="AT13" i="49"/>
  <c r="AT14" i="49"/>
  <c r="AT15" i="49"/>
  <c r="AT16" i="49"/>
  <c r="AT17" i="49"/>
  <c r="AT18" i="49"/>
  <c r="AT19" i="49"/>
  <c r="AT20" i="49"/>
  <c r="AT21" i="49"/>
  <c r="AT22" i="49"/>
  <c r="AT23" i="49"/>
  <c r="AT24" i="49"/>
  <c r="AT25" i="49"/>
  <c r="AT26" i="49"/>
  <c r="AT27" i="49"/>
  <c r="AT28" i="49"/>
  <c r="AT29" i="49"/>
  <c r="AT30" i="49"/>
  <c r="AT31" i="49"/>
  <c r="AT32" i="49"/>
  <c r="AT33" i="49"/>
  <c r="AT34" i="49"/>
  <c r="AT35" i="49"/>
  <c r="AT36" i="49"/>
  <c r="AT37" i="49"/>
  <c r="AT38" i="49"/>
  <c r="AT39" i="49"/>
  <c r="AT40" i="49"/>
  <c r="AT41" i="49"/>
  <c r="AT42" i="49"/>
  <c r="AT43" i="49"/>
  <c r="AT44" i="49"/>
  <c r="AT45" i="49"/>
  <c r="AT46" i="49"/>
  <c r="AT47" i="49"/>
  <c r="AT48" i="49"/>
  <c r="AT49" i="49"/>
  <c r="AT50" i="49"/>
  <c r="AT51" i="49"/>
  <c r="AT52" i="49"/>
  <c r="AT53" i="49"/>
  <c r="AT54" i="49"/>
  <c r="AT55" i="49"/>
  <c r="AT56" i="49"/>
  <c r="AT57" i="49"/>
  <c r="AT58" i="49"/>
  <c r="AT59" i="49"/>
  <c r="AT60" i="49"/>
  <c r="AT61" i="49"/>
  <c r="AT62" i="49"/>
  <c r="AT63" i="49"/>
  <c r="AT64" i="49"/>
  <c r="AT65" i="49"/>
  <c r="AT66" i="49"/>
  <c r="AT67" i="49"/>
  <c r="AT68" i="49"/>
  <c r="AT69" i="49"/>
  <c r="AT70" i="49"/>
  <c r="AT71" i="49"/>
  <c r="AT72" i="49"/>
  <c r="AT73" i="49"/>
  <c r="AT74" i="49"/>
  <c r="AT75" i="49"/>
  <c r="AT76" i="49"/>
  <c r="AT77" i="49"/>
  <c r="AT78" i="49"/>
  <c r="AT79" i="49"/>
  <c r="AT80" i="49"/>
  <c r="AT81" i="49"/>
  <c r="AT82" i="49"/>
  <c r="AT83" i="49"/>
  <c r="AT84" i="49"/>
  <c r="AT85" i="49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1" i="1"/>
  <c r="AT52" i="1"/>
  <c r="AT53" i="1"/>
  <c r="AT54" i="1"/>
  <c r="AT55" i="1"/>
  <c r="AT56" i="1"/>
  <c r="AT57" i="1"/>
  <c r="AT58" i="1"/>
  <c r="AT59" i="1"/>
  <c r="AT60" i="1"/>
  <c r="AT61" i="1"/>
  <c r="AT62" i="1"/>
  <c r="AT63" i="1"/>
  <c r="AT64" i="1"/>
  <c r="AT65" i="1"/>
  <c r="AT66" i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AT81" i="1"/>
  <c r="AT82" i="1"/>
  <c r="AT83" i="1"/>
  <c r="AT84" i="1"/>
  <c r="AT85" i="1"/>
  <c r="AT34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38" i="1"/>
  <c r="A37" i="1"/>
  <c r="A36" i="1"/>
  <c r="A35" i="1"/>
  <c r="A34" i="1"/>
  <c r="A33" i="1"/>
  <c r="Q119" i="45" l="1"/>
  <c r="K119" i="45"/>
  <c r="C114" i="45"/>
  <c r="C115" i="45"/>
  <c r="A113" i="45"/>
  <c r="D114" i="45"/>
  <c r="D115" i="45"/>
  <c r="A107" i="45"/>
  <c r="A108" i="45"/>
  <c r="A109" i="45"/>
  <c r="A110" i="45"/>
  <c r="A111" i="45"/>
  <c r="A112" i="45"/>
  <c r="A114" i="45"/>
  <c r="A115" i="45"/>
  <c r="A106" i="45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G4" i="1"/>
  <c r="F4" i="1"/>
  <c r="A3" i="45"/>
  <c r="A1" i="45"/>
  <c r="AQ2" i="51"/>
  <c r="AQ2" i="50"/>
  <c r="AQ2" i="49"/>
  <c r="AQ2" i="1"/>
  <c r="AQ4" i="49"/>
  <c r="AQ95" i="49" s="1"/>
  <c r="AQ96" i="49" s="1"/>
  <c r="A2" i="1"/>
  <c r="A2" i="49"/>
  <c r="A2" i="50"/>
  <c r="A2" i="51"/>
  <c r="A3" i="51"/>
  <c r="H5" i="51"/>
  <c r="H86" i="51" s="1"/>
  <c r="I5" i="51"/>
  <c r="I86" i="51" s="1"/>
  <c r="J5" i="51"/>
  <c r="J86" i="51" s="1"/>
  <c r="K5" i="51"/>
  <c r="K86" i="51" s="1"/>
  <c r="L5" i="51"/>
  <c r="L86" i="51" s="1"/>
  <c r="M5" i="51"/>
  <c r="M86" i="51" s="1"/>
  <c r="N5" i="51"/>
  <c r="N86" i="51" s="1"/>
  <c r="O5" i="51"/>
  <c r="O86" i="51" s="1"/>
  <c r="P5" i="51"/>
  <c r="P86" i="51" s="1"/>
  <c r="Q5" i="51"/>
  <c r="Q86" i="51" s="1"/>
  <c r="R5" i="51"/>
  <c r="R86" i="51" s="1"/>
  <c r="S5" i="51"/>
  <c r="S86" i="51" s="1"/>
  <c r="T5" i="51"/>
  <c r="U5" i="51"/>
  <c r="U86" i="51" s="1"/>
  <c r="V5" i="51"/>
  <c r="V86" i="51" s="1"/>
  <c r="W5" i="51"/>
  <c r="W86" i="51" s="1"/>
  <c r="X5" i="51"/>
  <c r="X86" i="51" s="1"/>
  <c r="Y5" i="51"/>
  <c r="Y86" i="51" s="1"/>
  <c r="Z5" i="51"/>
  <c r="Z86" i="51" s="1"/>
  <c r="AA5" i="51"/>
  <c r="AA86" i="51" s="1"/>
  <c r="AB5" i="51"/>
  <c r="AB86" i="51" s="1"/>
  <c r="AC5" i="51"/>
  <c r="AC86" i="51" s="1"/>
  <c r="AD5" i="51"/>
  <c r="AE5" i="51"/>
  <c r="AE86" i="51" s="1"/>
  <c r="AF5" i="51"/>
  <c r="AF86" i="51" s="1"/>
  <c r="AG5" i="51"/>
  <c r="AH5" i="51"/>
  <c r="AH86" i="51" s="1"/>
  <c r="AI5" i="51"/>
  <c r="AI86" i="51" s="1"/>
  <c r="AJ5" i="51"/>
  <c r="AK5" i="51"/>
  <c r="AK86" i="51" s="1"/>
  <c r="AL5" i="51"/>
  <c r="AL86" i="51" s="1"/>
  <c r="AM5" i="51"/>
  <c r="AM86" i="51" s="1"/>
  <c r="AN5" i="51"/>
  <c r="AN86" i="51" s="1"/>
  <c r="AO5" i="51"/>
  <c r="AO86" i="51" s="1"/>
  <c r="AP5" i="51"/>
  <c r="AQ5" i="51"/>
  <c r="AR5" i="51"/>
  <c r="AS5" i="51"/>
  <c r="AS86" i="51" s="1"/>
  <c r="G5" i="51"/>
  <c r="G86" i="51" s="1"/>
  <c r="F5" i="51"/>
  <c r="F86" i="51" s="1"/>
  <c r="H4" i="51"/>
  <c r="I4" i="51"/>
  <c r="J4" i="51"/>
  <c r="K4" i="51"/>
  <c r="L4" i="51"/>
  <c r="M4" i="51"/>
  <c r="N4" i="51"/>
  <c r="N89" i="51" s="1"/>
  <c r="N90" i="51" s="1"/>
  <c r="N91" i="51" s="1"/>
  <c r="O4" i="51"/>
  <c r="P4" i="51"/>
  <c r="Q4" i="51"/>
  <c r="R4" i="51"/>
  <c r="S4" i="51"/>
  <c r="S89" i="51" s="1"/>
  <c r="S90" i="51" s="1"/>
  <c r="S91" i="51" s="1"/>
  <c r="T4" i="51"/>
  <c r="U4" i="51"/>
  <c r="V4" i="51"/>
  <c r="W4" i="51"/>
  <c r="W89" i="51" s="1"/>
  <c r="W90" i="51" s="1"/>
  <c r="W91" i="51" s="1"/>
  <c r="X4" i="51"/>
  <c r="Y4" i="51"/>
  <c r="Z4" i="51"/>
  <c r="AA4" i="51"/>
  <c r="AA95" i="51" s="1"/>
  <c r="AA96" i="51" s="1"/>
  <c r="AB4" i="51"/>
  <c r="AB95" i="51" s="1"/>
  <c r="AB96" i="51" s="1"/>
  <c r="AC4" i="51"/>
  <c r="AC95" i="51" s="1"/>
  <c r="AC96" i="51" s="1"/>
  <c r="AD4" i="51"/>
  <c r="AD95" i="51" s="1"/>
  <c r="AD96" i="51" s="1"/>
  <c r="AE4" i="51"/>
  <c r="AE95" i="51" s="1"/>
  <c r="AE96" i="51" s="1"/>
  <c r="AF4" i="51"/>
  <c r="AG4" i="51"/>
  <c r="AG95" i="51" s="1"/>
  <c r="AG96" i="51" s="1"/>
  <c r="AH4" i="51"/>
  <c r="AH95" i="51" s="1"/>
  <c r="AH96" i="51" s="1"/>
  <c r="AI4" i="51"/>
  <c r="AI95" i="51" s="1"/>
  <c r="AI96" i="51" s="1"/>
  <c r="AJ4" i="51"/>
  <c r="AJ95" i="51" s="1"/>
  <c r="AJ96" i="51" s="1"/>
  <c r="AK4" i="51"/>
  <c r="AK95" i="51" s="1"/>
  <c r="AK96" i="51" s="1"/>
  <c r="AL4" i="51"/>
  <c r="AM4" i="51"/>
  <c r="AM95" i="51" s="1"/>
  <c r="AM96" i="51" s="1"/>
  <c r="AN4" i="51"/>
  <c r="AN95" i="51" s="1"/>
  <c r="AN96" i="51" s="1"/>
  <c r="AO4" i="51"/>
  <c r="AP4" i="51"/>
  <c r="AQ4" i="51"/>
  <c r="AQ95" i="51" s="1"/>
  <c r="AQ96" i="51" s="1"/>
  <c r="AR4" i="51"/>
  <c r="AS4" i="51"/>
  <c r="AS95" i="51" s="1"/>
  <c r="AS96" i="51" s="1"/>
  <c r="G4" i="51"/>
  <c r="F4" i="51"/>
  <c r="F89" i="51" s="1"/>
  <c r="F90" i="51" s="1"/>
  <c r="F91" i="51" s="1"/>
  <c r="A3" i="1"/>
  <c r="A3" i="49"/>
  <c r="A3" i="50"/>
  <c r="H5" i="50"/>
  <c r="I5" i="50"/>
  <c r="I86" i="50" s="1"/>
  <c r="J5" i="50"/>
  <c r="J86" i="50" s="1"/>
  <c r="K5" i="50"/>
  <c r="K86" i="50" s="1"/>
  <c r="L5" i="50"/>
  <c r="L86" i="50" s="1"/>
  <c r="M5" i="50"/>
  <c r="M86" i="50" s="1"/>
  <c r="N5" i="50"/>
  <c r="N86" i="50" s="1"/>
  <c r="O5" i="50"/>
  <c r="O86" i="50" s="1"/>
  <c r="P5" i="50"/>
  <c r="P86" i="50" s="1"/>
  <c r="Q5" i="50"/>
  <c r="Q86" i="50" s="1"/>
  <c r="R5" i="50"/>
  <c r="R86" i="50" s="1"/>
  <c r="S5" i="50"/>
  <c r="S86" i="50" s="1"/>
  <c r="T5" i="50"/>
  <c r="T86" i="50" s="1"/>
  <c r="U5" i="50"/>
  <c r="U86" i="50" s="1"/>
  <c r="V5" i="50"/>
  <c r="V86" i="50" s="1"/>
  <c r="W5" i="50"/>
  <c r="W86" i="50" s="1"/>
  <c r="X5" i="50"/>
  <c r="X86" i="50" s="1"/>
  <c r="Y5" i="50"/>
  <c r="Y86" i="50" s="1"/>
  <c r="Z5" i="50"/>
  <c r="Z86" i="50" s="1"/>
  <c r="AA5" i="50"/>
  <c r="AA86" i="50" s="1"/>
  <c r="AB5" i="50"/>
  <c r="AB86" i="50" s="1"/>
  <c r="AC5" i="50"/>
  <c r="AC86" i="50" s="1"/>
  <c r="AD5" i="50"/>
  <c r="AD86" i="50" s="1"/>
  <c r="AE5" i="50"/>
  <c r="AE86" i="50" s="1"/>
  <c r="AF5" i="50"/>
  <c r="AG5" i="50"/>
  <c r="AG86" i="50" s="1"/>
  <c r="AH5" i="50"/>
  <c r="AH86" i="50" s="1"/>
  <c r="AI5" i="50"/>
  <c r="AI86" i="50" s="1"/>
  <c r="AJ5" i="50"/>
  <c r="AK5" i="50"/>
  <c r="AL5" i="50"/>
  <c r="AM5" i="50"/>
  <c r="AM86" i="50" s="1"/>
  <c r="AN5" i="50"/>
  <c r="AO5" i="50"/>
  <c r="AP5" i="50"/>
  <c r="AP86" i="50" s="1"/>
  <c r="AQ5" i="50"/>
  <c r="AR5" i="50"/>
  <c r="AR86" i="50" s="1"/>
  <c r="AS5" i="50"/>
  <c r="AS86" i="50" s="1"/>
  <c r="G5" i="50"/>
  <c r="G86" i="50" s="1"/>
  <c r="J4" i="50"/>
  <c r="K4" i="50"/>
  <c r="L4" i="50"/>
  <c r="L89" i="50" s="1"/>
  <c r="L90" i="50" s="1"/>
  <c r="L91" i="50" s="1"/>
  <c r="M4" i="50"/>
  <c r="N4" i="50"/>
  <c r="N89" i="50" s="1"/>
  <c r="N90" i="50" s="1"/>
  <c r="N91" i="50" s="1"/>
  <c r="O4" i="50"/>
  <c r="O89" i="50" s="1"/>
  <c r="O90" i="50" s="1"/>
  <c r="O91" i="50" s="1"/>
  <c r="P4" i="50"/>
  <c r="Q4" i="50"/>
  <c r="R4" i="50"/>
  <c r="S4" i="50"/>
  <c r="T4" i="50"/>
  <c r="U4" i="50"/>
  <c r="V4" i="50"/>
  <c r="V89" i="50" s="1"/>
  <c r="V90" i="50" s="1"/>
  <c r="V91" i="50" s="1"/>
  <c r="W4" i="50"/>
  <c r="W89" i="50" s="1"/>
  <c r="W90" i="50" s="1"/>
  <c r="W91" i="50" s="1"/>
  <c r="X4" i="50"/>
  <c r="X89" i="50" s="1"/>
  <c r="X90" i="50" s="1"/>
  <c r="X91" i="50" s="1"/>
  <c r="Y4" i="50"/>
  <c r="Y89" i="50" s="1"/>
  <c r="Y90" i="50" s="1"/>
  <c r="Y91" i="50" s="1"/>
  <c r="Z4" i="50"/>
  <c r="Z95" i="50" s="1"/>
  <c r="Z96" i="50" s="1"/>
  <c r="AA4" i="50"/>
  <c r="AA95" i="50" s="1"/>
  <c r="AA96" i="50" s="1"/>
  <c r="AB4" i="50"/>
  <c r="AB95" i="50" s="1"/>
  <c r="AB96" i="50" s="1"/>
  <c r="AC4" i="50"/>
  <c r="AC95" i="50" s="1"/>
  <c r="AC96" i="50" s="1"/>
  <c r="AD4" i="50"/>
  <c r="AE4" i="50"/>
  <c r="AF4" i="50"/>
  <c r="AG4" i="50"/>
  <c r="AG95" i="50" s="1"/>
  <c r="AG96" i="50" s="1"/>
  <c r="AH4" i="50"/>
  <c r="AH95" i="50" s="1"/>
  <c r="AH96" i="50" s="1"/>
  <c r="AI4" i="50"/>
  <c r="AI95" i="50" s="1"/>
  <c r="AI96" i="50" s="1"/>
  <c r="AJ4" i="50"/>
  <c r="AK4" i="50"/>
  <c r="AL4" i="50"/>
  <c r="AL95" i="50" s="1"/>
  <c r="AL96" i="50" s="1"/>
  <c r="AM4" i="50"/>
  <c r="AM95" i="50" s="1"/>
  <c r="AM96" i="50" s="1"/>
  <c r="AN4" i="50"/>
  <c r="AN95" i="50" s="1"/>
  <c r="AN96" i="50" s="1"/>
  <c r="AO4" i="50"/>
  <c r="AO95" i="50" s="1"/>
  <c r="AO96" i="50" s="1"/>
  <c r="AP4" i="50"/>
  <c r="AQ4" i="50"/>
  <c r="AQ95" i="50" s="1"/>
  <c r="AQ96" i="50" s="1"/>
  <c r="AR4" i="50"/>
  <c r="AS4" i="50"/>
  <c r="AS95" i="50" s="1"/>
  <c r="AS96" i="50" s="1"/>
  <c r="I4" i="50"/>
  <c r="H4" i="50"/>
  <c r="G4" i="50"/>
  <c r="F5" i="50"/>
  <c r="F86" i="50" s="1"/>
  <c r="F4" i="50"/>
  <c r="F89" i="50" s="1"/>
  <c r="F90" i="50" s="1"/>
  <c r="F91" i="50" s="1"/>
  <c r="AB193" i="47"/>
  <c r="AB192" i="47"/>
  <c r="AB191" i="47"/>
  <c r="AB190" i="47"/>
  <c r="AB189" i="47"/>
  <c r="AB188" i="47"/>
  <c r="AB187" i="47"/>
  <c r="AB186" i="47"/>
  <c r="AB185" i="47"/>
  <c r="AB184" i="47"/>
  <c r="AB183" i="47"/>
  <c r="AB182" i="47"/>
  <c r="AB181" i="47"/>
  <c r="AB180" i="47"/>
  <c r="AB179" i="47"/>
  <c r="AB178" i="47"/>
  <c r="AB177" i="47"/>
  <c r="AB176" i="47"/>
  <c r="AB175" i="47"/>
  <c r="AB174" i="47"/>
  <c r="AB173" i="47"/>
  <c r="AB172" i="47"/>
  <c r="AB171" i="47"/>
  <c r="AB170" i="47"/>
  <c r="AB169" i="47"/>
  <c r="AB168" i="47"/>
  <c r="AB167" i="47"/>
  <c r="AB166" i="47"/>
  <c r="AB165" i="47"/>
  <c r="AB164" i="47"/>
  <c r="AB163" i="47"/>
  <c r="AB162" i="47"/>
  <c r="AB161" i="47"/>
  <c r="AB160" i="47"/>
  <c r="AB159" i="47"/>
  <c r="AB158" i="47"/>
  <c r="AB157" i="47"/>
  <c r="AB156" i="47"/>
  <c r="AB155" i="47"/>
  <c r="AB154" i="47"/>
  <c r="AB147" i="47"/>
  <c r="AB146" i="47"/>
  <c r="AB145" i="47"/>
  <c r="AB144" i="47"/>
  <c r="AB143" i="47"/>
  <c r="AB142" i="47"/>
  <c r="AB141" i="47"/>
  <c r="AB140" i="47"/>
  <c r="AB139" i="47"/>
  <c r="AB138" i="47"/>
  <c r="AB137" i="47"/>
  <c r="AB136" i="47"/>
  <c r="AB135" i="47"/>
  <c r="AB134" i="47"/>
  <c r="AB133" i="47"/>
  <c r="AB132" i="47"/>
  <c r="AB131" i="47"/>
  <c r="AB130" i="47"/>
  <c r="AB129" i="47"/>
  <c r="AB128" i="47"/>
  <c r="AB127" i="47"/>
  <c r="AB126" i="47"/>
  <c r="AB125" i="47"/>
  <c r="AB124" i="47"/>
  <c r="AB123" i="47"/>
  <c r="AB122" i="47"/>
  <c r="AB121" i="47"/>
  <c r="AB120" i="47"/>
  <c r="AB119" i="47"/>
  <c r="AB118" i="47"/>
  <c r="AB117" i="47"/>
  <c r="AB116" i="47"/>
  <c r="AB115" i="47"/>
  <c r="AB114" i="47"/>
  <c r="AB113" i="47"/>
  <c r="AB112" i="47"/>
  <c r="AB111" i="47"/>
  <c r="AB110" i="47"/>
  <c r="AB109" i="47"/>
  <c r="AB108" i="47"/>
  <c r="AB101" i="47"/>
  <c r="AB100" i="47"/>
  <c r="AB99" i="47"/>
  <c r="AB98" i="47"/>
  <c r="AB97" i="47"/>
  <c r="AB96" i="47"/>
  <c r="AB95" i="47"/>
  <c r="AB94" i="47"/>
  <c r="AB93" i="47"/>
  <c r="AB92" i="47"/>
  <c r="AB91" i="47"/>
  <c r="AB90" i="47"/>
  <c r="AB89" i="47"/>
  <c r="AB88" i="47"/>
  <c r="AB87" i="47"/>
  <c r="AB86" i="47"/>
  <c r="AB85" i="47"/>
  <c r="AB84" i="47"/>
  <c r="AB83" i="47"/>
  <c r="AB82" i="47"/>
  <c r="AB81" i="47"/>
  <c r="AB80" i="47"/>
  <c r="AB79" i="47"/>
  <c r="AB78" i="47"/>
  <c r="AB77" i="47"/>
  <c r="AB76" i="47"/>
  <c r="AB75" i="47"/>
  <c r="AB74" i="47"/>
  <c r="AB73" i="47"/>
  <c r="AB72" i="47"/>
  <c r="AB71" i="47"/>
  <c r="AB70" i="47"/>
  <c r="AB69" i="47"/>
  <c r="AB68" i="47"/>
  <c r="AB67" i="47"/>
  <c r="AB66" i="47"/>
  <c r="AB65" i="47"/>
  <c r="AB64" i="47"/>
  <c r="AB63" i="47"/>
  <c r="AB62" i="47"/>
  <c r="AA154" i="47"/>
  <c r="AA155" i="47"/>
  <c r="AA156" i="47"/>
  <c r="AA157" i="47"/>
  <c r="AA158" i="47"/>
  <c r="AA159" i="47"/>
  <c r="AA160" i="47"/>
  <c r="AA161" i="47"/>
  <c r="AA162" i="47"/>
  <c r="AA163" i="47"/>
  <c r="AA164" i="47"/>
  <c r="AA165" i="47"/>
  <c r="AA166" i="47"/>
  <c r="AA167" i="47"/>
  <c r="AA168" i="47"/>
  <c r="AA169" i="47"/>
  <c r="AA170" i="47"/>
  <c r="AA171" i="47"/>
  <c r="AA172" i="47"/>
  <c r="AA173" i="47"/>
  <c r="AA174" i="47"/>
  <c r="AA175" i="47"/>
  <c r="AA176" i="47"/>
  <c r="AA177" i="47"/>
  <c r="AA178" i="47"/>
  <c r="AA179" i="47"/>
  <c r="AA180" i="47"/>
  <c r="AA181" i="47"/>
  <c r="AA182" i="47"/>
  <c r="AA183" i="47"/>
  <c r="AA184" i="47"/>
  <c r="AA185" i="47"/>
  <c r="AA186" i="47"/>
  <c r="AA187" i="47"/>
  <c r="AA188" i="47"/>
  <c r="AA189" i="47"/>
  <c r="AA190" i="47"/>
  <c r="AA191" i="47"/>
  <c r="AA192" i="47"/>
  <c r="AA193" i="47"/>
  <c r="Z154" i="47"/>
  <c r="Z155" i="47"/>
  <c r="Z156" i="47"/>
  <c r="Z157" i="47"/>
  <c r="Z158" i="47"/>
  <c r="Z159" i="47"/>
  <c r="Z160" i="47"/>
  <c r="Z161" i="47"/>
  <c r="Z162" i="47"/>
  <c r="Z163" i="47"/>
  <c r="Z164" i="47"/>
  <c r="Z165" i="47"/>
  <c r="Z166" i="47"/>
  <c r="Z167" i="47"/>
  <c r="Z168" i="47"/>
  <c r="Z169" i="47"/>
  <c r="Z170" i="47"/>
  <c r="Z171" i="47"/>
  <c r="Z172" i="47"/>
  <c r="Z173" i="47"/>
  <c r="Z174" i="47"/>
  <c r="Z175" i="47"/>
  <c r="Z176" i="47"/>
  <c r="Z177" i="47"/>
  <c r="Z178" i="47"/>
  <c r="Z179" i="47"/>
  <c r="Z180" i="47"/>
  <c r="Z181" i="47"/>
  <c r="Z182" i="47"/>
  <c r="Z183" i="47"/>
  <c r="Z184" i="47"/>
  <c r="Z185" i="47"/>
  <c r="Z186" i="47"/>
  <c r="Z187" i="47"/>
  <c r="Z188" i="47"/>
  <c r="Z189" i="47"/>
  <c r="Z190" i="47"/>
  <c r="Z191" i="47"/>
  <c r="Z192" i="47"/>
  <c r="Z193" i="47"/>
  <c r="Y154" i="47"/>
  <c r="Y155" i="47"/>
  <c r="Y156" i="47"/>
  <c r="Y157" i="47"/>
  <c r="Y158" i="47"/>
  <c r="Y159" i="47"/>
  <c r="Y160" i="47"/>
  <c r="Y161" i="47"/>
  <c r="Y162" i="47"/>
  <c r="Y163" i="47"/>
  <c r="Y164" i="47"/>
  <c r="Y165" i="47"/>
  <c r="Y166" i="47"/>
  <c r="Y167" i="47"/>
  <c r="Y168" i="47"/>
  <c r="Y169" i="47"/>
  <c r="Y170" i="47"/>
  <c r="Y171" i="47"/>
  <c r="Y172" i="47"/>
  <c r="Y173" i="47"/>
  <c r="Y174" i="47"/>
  <c r="Y175" i="47"/>
  <c r="Y176" i="47"/>
  <c r="Y177" i="47"/>
  <c r="Y178" i="47"/>
  <c r="Y179" i="47"/>
  <c r="Y180" i="47"/>
  <c r="Y181" i="47"/>
  <c r="Y182" i="47"/>
  <c r="Y183" i="47"/>
  <c r="Y184" i="47"/>
  <c r="Y185" i="47"/>
  <c r="Y186" i="47"/>
  <c r="Y187" i="47"/>
  <c r="Y188" i="47"/>
  <c r="Y189" i="47"/>
  <c r="Y190" i="47"/>
  <c r="Y191" i="47"/>
  <c r="Y192" i="47"/>
  <c r="Y193" i="47"/>
  <c r="X154" i="47"/>
  <c r="X155" i="47"/>
  <c r="X156" i="47"/>
  <c r="X157" i="47"/>
  <c r="X158" i="47"/>
  <c r="X159" i="47"/>
  <c r="X160" i="47"/>
  <c r="X161" i="47"/>
  <c r="X162" i="47"/>
  <c r="X163" i="47"/>
  <c r="X164" i="47"/>
  <c r="X165" i="47"/>
  <c r="X166" i="47"/>
  <c r="X167" i="47"/>
  <c r="X168" i="47"/>
  <c r="X169" i="47"/>
  <c r="X170" i="47"/>
  <c r="X171" i="47"/>
  <c r="X172" i="47"/>
  <c r="X173" i="47"/>
  <c r="X174" i="47"/>
  <c r="X175" i="47"/>
  <c r="X176" i="47"/>
  <c r="X177" i="47"/>
  <c r="X178" i="47"/>
  <c r="X179" i="47"/>
  <c r="X180" i="47"/>
  <c r="X181" i="47"/>
  <c r="X182" i="47"/>
  <c r="X183" i="47"/>
  <c r="X184" i="47"/>
  <c r="X185" i="47"/>
  <c r="X186" i="47"/>
  <c r="X187" i="47"/>
  <c r="X188" i="47"/>
  <c r="X189" i="47"/>
  <c r="X190" i="47"/>
  <c r="X191" i="47"/>
  <c r="X192" i="47"/>
  <c r="X193" i="47"/>
  <c r="W154" i="47"/>
  <c r="W155" i="47"/>
  <c r="W156" i="47"/>
  <c r="W157" i="47"/>
  <c r="W158" i="47"/>
  <c r="W159" i="47"/>
  <c r="W160" i="47"/>
  <c r="W161" i="47"/>
  <c r="W162" i="47"/>
  <c r="W163" i="47"/>
  <c r="W164" i="47"/>
  <c r="W165" i="47"/>
  <c r="W166" i="47"/>
  <c r="W167" i="47"/>
  <c r="W168" i="47"/>
  <c r="W169" i="47"/>
  <c r="W170" i="47"/>
  <c r="W171" i="47"/>
  <c r="W172" i="47"/>
  <c r="W173" i="47"/>
  <c r="W174" i="47"/>
  <c r="W175" i="47"/>
  <c r="W176" i="47"/>
  <c r="W177" i="47"/>
  <c r="W178" i="47"/>
  <c r="W179" i="47"/>
  <c r="W180" i="47"/>
  <c r="W181" i="47"/>
  <c r="W182" i="47"/>
  <c r="W183" i="47"/>
  <c r="W184" i="47"/>
  <c r="W185" i="47"/>
  <c r="W186" i="47"/>
  <c r="W187" i="47"/>
  <c r="W188" i="47"/>
  <c r="W189" i="47"/>
  <c r="W190" i="47"/>
  <c r="W191" i="47"/>
  <c r="W192" i="47"/>
  <c r="W193" i="47"/>
  <c r="V154" i="47"/>
  <c r="V155" i="47"/>
  <c r="V156" i="47"/>
  <c r="V157" i="47"/>
  <c r="V158" i="47"/>
  <c r="V159" i="47"/>
  <c r="V160" i="47"/>
  <c r="V161" i="47"/>
  <c r="V162" i="47"/>
  <c r="V163" i="47"/>
  <c r="V164" i="47"/>
  <c r="V165" i="47"/>
  <c r="V166" i="47"/>
  <c r="V167" i="47"/>
  <c r="V168" i="47"/>
  <c r="V169" i="47"/>
  <c r="V170" i="47"/>
  <c r="V171" i="47"/>
  <c r="V172" i="47"/>
  <c r="V173" i="47"/>
  <c r="V174" i="47"/>
  <c r="V175" i="47"/>
  <c r="V176" i="47"/>
  <c r="V177" i="47"/>
  <c r="V178" i="47"/>
  <c r="V179" i="47"/>
  <c r="V180" i="47"/>
  <c r="V181" i="47"/>
  <c r="V182" i="47"/>
  <c r="V183" i="47"/>
  <c r="V184" i="47"/>
  <c r="V185" i="47"/>
  <c r="V186" i="47"/>
  <c r="V187" i="47"/>
  <c r="V188" i="47"/>
  <c r="V189" i="47"/>
  <c r="V190" i="47"/>
  <c r="V191" i="47"/>
  <c r="V192" i="47"/>
  <c r="V193" i="47"/>
  <c r="U154" i="47"/>
  <c r="U155" i="47"/>
  <c r="U156" i="47"/>
  <c r="U157" i="47"/>
  <c r="U158" i="47"/>
  <c r="U159" i="47"/>
  <c r="U160" i="47"/>
  <c r="U161" i="47"/>
  <c r="U162" i="47"/>
  <c r="U163" i="47"/>
  <c r="U164" i="47"/>
  <c r="U165" i="47"/>
  <c r="U166" i="47"/>
  <c r="U167" i="47"/>
  <c r="U168" i="47"/>
  <c r="U169" i="47"/>
  <c r="U170" i="47"/>
  <c r="U171" i="47"/>
  <c r="U172" i="47"/>
  <c r="U173" i="47"/>
  <c r="U174" i="47"/>
  <c r="U175" i="47"/>
  <c r="U176" i="47"/>
  <c r="U177" i="47"/>
  <c r="U178" i="47"/>
  <c r="U179" i="47"/>
  <c r="U180" i="47"/>
  <c r="U181" i="47"/>
  <c r="U182" i="47"/>
  <c r="U183" i="47"/>
  <c r="U184" i="47"/>
  <c r="U185" i="47"/>
  <c r="U186" i="47"/>
  <c r="U187" i="47"/>
  <c r="U188" i="47"/>
  <c r="U189" i="47"/>
  <c r="U190" i="47"/>
  <c r="U191" i="47"/>
  <c r="U192" i="47"/>
  <c r="U193" i="47"/>
  <c r="T154" i="47"/>
  <c r="T155" i="47"/>
  <c r="T156" i="47"/>
  <c r="T157" i="47"/>
  <c r="T158" i="47"/>
  <c r="T159" i="47"/>
  <c r="T160" i="47"/>
  <c r="T161" i="47"/>
  <c r="T162" i="47"/>
  <c r="T163" i="47"/>
  <c r="T164" i="47"/>
  <c r="T165" i="47"/>
  <c r="T166" i="47"/>
  <c r="T167" i="47"/>
  <c r="T168" i="47"/>
  <c r="T169" i="47"/>
  <c r="T170" i="47"/>
  <c r="T171" i="47"/>
  <c r="T172" i="47"/>
  <c r="T173" i="47"/>
  <c r="T174" i="47"/>
  <c r="T175" i="47"/>
  <c r="T176" i="47"/>
  <c r="T177" i="47"/>
  <c r="T178" i="47"/>
  <c r="T179" i="47"/>
  <c r="T180" i="47"/>
  <c r="T181" i="47"/>
  <c r="T182" i="47"/>
  <c r="T183" i="47"/>
  <c r="T184" i="47"/>
  <c r="T185" i="47"/>
  <c r="T186" i="47"/>
  <c r="T187" i="47"/>
  <c r="T188" i="47"/>
  <c r="T189" i="47"/>
  <c r="T190" i="47"/>
  <c r="T191" i="47"/>
  <c r="T192" i="47"/>
  <c r="T193" i="47"/>
  <c r="S154" i="47"/>
  <c r="S155" i="47"/>
  <c r="S156" i="47"/>
  <c r="S157" i="47"/>
  <c r="S158" i="47"/>
  <c r="S159" i="47"/>
  <c r="S160" i="47"/>
  <c r="S161" i="47"/>
  <c r="S162" i="47"/>
  <c r="S163" i="47"/>
  <c r="S164" i="47"/>
  <c r="S165" i="47"/>
  <c r="S166" i="47"/>
  <c r="S167" i="47"/>
  <c r="S168" i="47"/>
  <c r="S169" i="47"/>
  <c r="S170" i="47"/>
  <c r="S171" i="47"/>
  <c r="S172" i="47"/>
  <c r="S173" i="47"/>
  <c r="S174" i="47"/>
  <c r="S175" i="47"/>
  <c r="S176" i="47"/>
  <c r="S177" i="47"/>
  <c r="S178" i="47"/>
  <c r="S179" i="47"/>
  <c r="S180" i="47"/>
  <c r="S181" i="47"/>
  <c r="S182" i="47"/>
  <c r="S183" i="47"/>
  <c r="S184" i="47"/>
  <c r="S185" i="47"/>
  <c r="S186" i="47"/>
  <c r="S187" i="47"/>
  <c r="S188" i="47"/>
  <c r="S189" i="47"/>
  <c r="S190" i="47"/>
  <c r="S191" i="47"/>
  <c r="S192" i="47"/>
  <c r="S193" i="47"/>
  <c r="R154" i="47"/>
  <c r="R155" i="47"/>
  <c r="R156" i="47"/>
  <c r="R157" i="47"/>
  <c r="R158" i="47"/>
  <c r="R159" i="47"/>
  <c r="R160" i="47"/>
  <c r="R161" i="47"/>
  <c r="R162" i="47"/>
  <c r="R163" i="47"/>
  <c r="R164" i="47"/>
  <c r="R165" i="47"/>
  <c r="R166" i="47"/>
  <c r="R167" i="47"/>
  <c r="R168" i="47"/>
  <c r="R169" i="47"/>
  <c r="R170" i="47"/>
  <c r="R171" i="47"/>
  <c r="R172" i="47"/>
  <c r="R173" i="47"/>
  <c r="R174" i="47"/>
  <c r="R175" i="47"/>
  <c r="R176" i="47"/>
  <c r="R177" i="47"/>
  <c r="R178" i="47"/>
  <c r="R179" i="47"/>
  <c r="R180" i="47"/>
  <c r="R181" i="47"/>
  <c r="R182" i="47"/>
  <c r="R183" i="47"/>
  <c r="R184" i="47"/>
  <c r="R185" i="47"/>
  <c r="R186" i="47"/>
  <c r="R187" i="47"/>
  <c r="R188" i="47"/>
  <c r="R189" i="47"/>
  <c r="R190" i="47"/>
  <c r="R191" i="47"/>
  <c r="R192" i="47"/>
  <c r="R193" i="47"/>
  <c r="AA108" i="47"/>
  <c r="AA109" i="47"/>
  <c r="AA110" i="47"/>
  <c r="AA111" i="47"/>
  <c r="AA112" i="47"/>
  <c r="AA113" i="47"/>
  <c r="AA114" i="47"/>
  <c r="AA115" i="47"/>
  <c r="AA116" i="47"/>
  <c r="AA117" i="47"/>
  <c r="AA118" i="47"/>
  <c r="AA119" i="47"/>
  <c r="AA120" i="47"/>
  <c r="AA121" i="47"/>
  <c r="AA122" i="47"/>
  <c r="AA123" i="47"/>
  <c r="AA124" i="47"/>
  <c r="AA125" i="47"/>
  <c r="AA126" i="47"/>
  <c r="AA127" i="47"/>
  <c r="AA128" i="47"/>
  <c r="AA129" i="47"/>
  <c r="AA130" i="47"/>
  <c r="AA131" i="47"/>
  <c r="AA132" i="47"/>
  <c r="AA133" i="47"/>
  <c r="AA134" i="47"/>
  <c r="AA135" i="47"/>
  <c r="AA136" i="47"/>
  <c r="AA137" i="47"/>
  <c r="AA138" i="47"/>
  <c r="AA139" i="47"/>
  <c r="AA140" i="47"/>
  <c r="AA141" i="47"/>
  <c r="AA142" i="47"/>
  <c r="AA143" i="47"/>
  <c r="AA144" i="47"/>
  <c r="AA145" i="47"/>
  <c r="AA146" i="47"/>
  <c r="AA147" i="47"/>
  <c r="Z108" i="47"/>
  <c r="Z109" i="47"/>
  <c r="Z110" i="47"/>
  <c r="Z111" i="47"/>
  <c r="Z112" i="47"/>
  <c r="Z113" i="47"/>
  <c r="Z114" i="47"/>
  <c r="Z115" i="47"/>
  <c r="Z116" i="47"/>
  <c r="Z117" i="47"/>
  <c r="Z118" i="47"/>
  <c r="Z119" i="47"/>
  <c r="Z120" i="47"/>
  <c r="Z121" i="47"/>
  <c r="Z122" i="47"/>
  <c r="Z123" i="47"/>
  <c r="Z124" i="47"/>
  <c r="Z125" i="47"/>
  <c r="Z126" i="47"/>
  <c r="Z127" i="47"/>
  <c r="Z128" i="47"/>
  <c r="Z129" i="47"/>
  <c r="Z130" i="47"/>
  <c r="Z131" i="47"/>
  <c r="Z132" i="47"/>
  <c r="Z133" i="47"/>
  <c r="Z134" i="47"/>
  <c r="Z135" i="47"/>
  <c r="Z136" i="47"/>
  <c r="Z137" i="47"/>
  <c r="Z138" i="47"/>
  <c r="Z139" i="47"/>
  <c r="Z140" i="47"/>
  <c r="Z141" i="47"/>
  <c r="Z142" i="47"/>
  <c r="Z143" i="47"/>
  <c r="Z144" i="47"/>
  <c r="Z145" i="47"/>
  <c r="Z146" i="47"/>
  <c r="Z147" i="47"/>
  <c r="Y108" i="47"/>
  <c r="Y109" i="47"/>
  <c r="Y110" i="47"/>
  <c r="Y111" i="47"/>
  <c r="Y112" i="47"/>
  <c r="Y113" i="47"/>
  <c r="Y114" i="47"/>
  <c r="Y115" i="47"/>
  <c r="Y116" i="47"/>
  <c r="Y117" i="47"/>
  <c r="Y118" i="47"/>
  <c r="Y119" i="47"/>
  <c r="Y120" i="47"/>
  <c r="Y121" i="47"/>
  <c r="Y122" i="47"/>
  <c r="Y123" i="47"/>
  <c r="Y124" i="47"/>
  <c r="Y125" i="47"/>
  <c r="Y126" i="47"/>
  <c r="Y127" i="47"/>
  <c r="Y128" i="47"/>
  <c r="Y129" i="47"/>
  <c r="Y130" i="47"/>
  <c r="Y131" i="47"/>
  <c r="Y132" i="47"/>
  <c r="Y133" i="47"/>
  <c r="Y134" i="47"/>
  <c r="Y135" i="47"/>
  <c r="Y136" i="47"/>
  <c r="Y137" i="47"/>
  <c r="Y138" i="47"/>
  <c r="Y139" i="47"/>
  <c r="Y140" i="47"/>
  <c r="Y141" i="47"/>
  <c r="Y142" i="47"/>
  <c r="Y143" i="47"/>
  <c r="Y144" i="47"/>
  <c r="Y145" i="47"/>
  <c r="Y146" i="47"/>
  <c r="Y147" i="47"/>
  <c r="X108" i="47"/>
  <c r="X109" i="47"/>
  <c r="X110" i="47"/>
  <c r="X111" i="47"/>
  <c r="X112" i="47"/>
  <c r="X113" i="47"/>
  <c r="X114" i="47"/>
  <c r="X115" i="47"/>
  <c r="X116" i="47"/>
  <c r="X117" i="47"/>
  <c r="X118" i="47"/>
  <c r="X119" i="47"/>
  <c r="X120" i="47"/>
  <c r="X121" i="47"/>
  <c r="X122" i="47"/>
  <c r="X123" i="47"/>
  <c r="X124" i="47"/>
  <c r="X125" i="47"/>
  <c r="X126" i="47"/>
  <c r="X127" i="47"/>
  <c r="X128" i="47"/>
  <c r="X129" i="47"/>
  <c r="X130" i="47"/>
  <c r="X131" i="47"/>
  <c r="X132" i="47"/>
  <c r="X133" i="47"/>
  <c r="X134" i="47"/>
  <c r="X135" i="47"/>
  <c r="X136" i="47"/>
  <c r="X137" i="47"/>
  <c r="X138" i="47"/>
  <c r="X139" i="47"/>
  <c r="X140" i="47"/>
  <c r="X141" i="47"/>
  <c r="X142" i="47"/>
  <c r="X143" i="47"/>
  <c r="X144" i="47"/>
  <c r="X145" i="47"/>
  <c r="X146" i="47"/>
  <c r="X147" i="47"/>
  <c r="W108" i="47"/>
  <c r="W109" i="47"/>
  <c r="W110" i="47"/>
  <c r="W111" i="47"/>
  <c r="W112" i="47"/>
  <c r="W113" i="47"/>
  <c r="W114" i="47"/>
  <c r="W115" i="47"/>
  <c r="W116" i="47"/>
  <c r="W117" i="47"/>
  <c r="W118" i="47"/>
  <c r="W119" i="47"/>
  <c r="W120" i="47"/>
  <c r="W121" i="47"/>
  <c r="W122" i="47"/>
  <c r="W123" i="47"/>
  <c r="W124" i="47"/>
  <c r="W125" i="47"/>
  <c r="W126" i="47"/>
  <c r="W127" i="47"/>
  <c r="W128" i="47"/>
  <c r="W129" i="47"/>
  <c r="W130" i="47"/>
  <c r="W131" i="47"/>
  <c r="W132" i="47"/>
  <c r="W133" i="47"/>
  <c r="W134" i="47"/>
  <c r="W135" i="47"/>
  <c r="W136" i="47"/>
  <c r="W137" i="47"/>
  <c r="W138" i="47"/>
  <c r="W139" i="47"/>
  <c r="W140" i="47"/>
  <c r="W141" i="47"/>
  <c r="W142" i="47"/>
  <c r="W143" i="47"/>
  <c r="W144" i="47"/>
  <c r="W145" i="47"/>
  <c r="W146" i="47"/>
  <c r="W147" i="47"/>
  <c r="V108" i="47"/>
  <c r="V109" i="47"/>
  <c r="V110" i="47"/>
  <c r="V111" i="47"/>
  <c r="V112" i="47"/>
  <c r="V113" i="47"/>
  <c r="V114" i="47"/>
  <c r="V115" i="47"/>
  <c r="V116" i="47"/>
  <c r="V117" i="47"/>
  <c r="V118" i="47"/>
  <c r="V119" i="47"/>
  <c r="V120" i="47"/>
  <c r="V121" i="47"/>
  <c r="V122" i="47"/>
  <c r="V123" i="47"/>
  <c r="V124" i="47"/>
  <c r="V125" i="47"/>
  <c r="V126" i="47"/>
  <c r="V127" i="47"/>
  <c r="V128" i="47"/>
  <c r="V129" i="47"/>
  <c r="V130" i="47"/>
  <c r="V131" i="47"/>
  <c r="V132" i="47"/>
  <c r="V133" i="47"/>
  <c r="V134" i="47"/>
  <c r="V135" i="47"/>
  <c r="V136" i="47"/>
  <c r="V137" i="47"/>
  <c r="V138" i="47"/>
  <c r="V139" i="47"/>
  <c r="V140" i="47"/>
  <c r="V141" i="47"/>
  <c r="V142" i="47"/>
  <c r="V143" i="47"/>
  <c r="V144" i="47"/>
  <c r="V145" i="47"/>
  <c r="V146" i="47"/>
  <c r="V147" i="47"/>
  <c r="U108" i="47"/>
  <c r="U109" i="47"/>
  <c r="U110" i="47"/>
  <c r="U111" i="47"/>
  <c r="U112" i="47"/>
  <c r="U113" i="47"/>
  <c r="U114" i="47"/>
  <c r="U115" i="47"/>
  <c r="U116" i="47"/>
  <c r="U117" i="47"/>
  <c r="U118" i="47"/>
  <c r="U119" i="47"/>
  <c r="U120" i="47"/>
  <c r="U121" i="47"/>
  <c r="U122" i="47"/>
  <c r="U123" i="47"/>
  <c r="U124" i="47"/>
  <c r="U125" i="47"/>
  <c r="U126" i="47"/>
  <c r="U127" i="47"/>
  <c r="U128" i="47"/>
  <c r="U129" i="47"/>
  <c r="U130" i="47"/>
  <c r="U131" i="47"/>
  <c r="U132" i="47"/>
  <c r="U133" i="47"/>
  <c r="U134" i="47"/>
  <c r="U135" i="47"/>
  <c r="U136" i="47"/>
  <c r="U137" i="47"/>
  <c r="U138" i="47"/>
  <c r="U139" i="47"/>
  <c r="U140" i="47"/>
  <c r="U141" i="47"/>
  <c r="U142" i="47"/>
  <c r="U143" i="47"/>
  <c r="U144" i="47"/>
  <c r="U145" i="47"/>
  <c r="U146" i="47"/>
  <c r="U147" i="47"/>
  <c r="T108" i="47"/>
  <c r="T109" i="47"/>
  <c r="T110" i="47"/>
  <c r="T111" i="47"/>
  <c r="T112" i="47"/>
  <c r="T113" i="47"/>
  <c r="T114" i="47"/>
  <c r="T115" i="47"/>
  <c r="T116" i="47"/>
  <c r="T117" i="47"/>
  <c r="T118" i="47"/>
  <c r="T119" i="47"/>
  <c r="T120" i="47"/>
  <c r="T121" i="47"/>
  <c r="T122" i="47"/>
  <c r="T123" i="47"/>
  <c r="T124" i="47"/>
  <c r="T125" i="47"/>
  <c r="T126" i="47"/>
  <c r="T127" i="47"/>
  <c r="T128" i="47"/>
  <c r="T129" i="47"/>
  <c r="T130" i="47"/>
  <c r="T131" i="47"/>
  <c r="T132" i="47"/>
  <c r="T133" i="47"/>
  <c r="T134" i="47"/>
  <c r="T135" i="47"/>
  <c r="T136" i="47"/>
  <c r="T137" i="47"/>
  <c r="T138" i="47"/>
  <c r="T139" i="47"/>
  <c r="T140" i="47"/>
  <c r="T141" i="47"/>
  <c r="T142" i="47"/>
  <c r="T143" i="47"/>
  <c r="T144" i="47"/>
  <c r="T145" i="47"/>
  <c r="T146" i="47"/>
  <c r="T147" i="47"/>
  <c r="S108" i="47"/>
  <c r="S109" i="47"/>
  <c r="S110" i="47"/>
  <c r="S111" i="47"/>
  <c r="S112" i="47"/>
  <c r="S113" i="47"/>
  <c r="S114" i="47"/>
  <c r="S115" i="47"/>
  <c r="S116" i="47"/>
  <c r="S117" i="47"/>
  <c r="S118" i="47"/>
  <c r="S119" i="47"/>
  <c r="S120" i="47"/>
  <c r="S121" i="47"/>
  <c r="S122" i="47"/>
  <c r="S123" i="47"/>
  <c r="S124" i="47"/>
  <c r="S125" i="47"/>
  <c r="S126" i="47"/>
  <c r="S127" i="47"/>
  <c r="S128" i="47"/>
  <c r="S129" i="47"/>
  <c r="S130" i="47"/>
  <c r="S131" i="47"/>
  <c r="S132" i="47"/>
  <c r="S133" i="47"/>
  <c r="S134" i="47"/>
  <c r="S135" i="47"/>
  <c r="S136" i="47"/>
  <c r="S137" i="47"/>
  <c r="S138" i="47"/>
  <c r="S139" i="47"/>
  <c r="S140" i="47"/>
  <c r="S141" i="47"/>
  <c r="S142" i="47"/>
  <c r="S143" i="47"/>
  <c r="S144" i="47"/>
  <c r="S145" i="47"/>
  <c r="S146" i="47"/>
  <c r="S147" i="47"/>
  <c r="R108" i="47"/>
  <c r="R109" i="47"/>
  <c r="R110" i="47"/>
  <c r="R111" i="47"/>
  <c r="R112" i="47"/>
  <c r="R113" i="47"/>
  <c r="R114" i="47"/>
  <c r="R115" i="47"/>
  <c r="R116" i="47"/>
  <c r="R117" i="47"/>
  <c r="R118" i="47"/>
  <c r="R119" i="47"/>
  <c r="R120" i="47"/>
  <c r="R121" i="47"/>
  <c r="R122" i="47"/>
  <c r="R123" i="47"/>
  <c r="R124" i="47"/>
  <c r="R125" i="47"/>
  <c r="R126" i="47"/>
  <c r="R127" i="47"/>
  <c r="R128" i="47"/>
  <c r="R129" i="47"/>
  <c r="R130" i="47"/>
  <c r="R131" i="47"/>
  <c r="R132" i="47"/>
  <c r="R133" i="47"/>
  <c r="R134" i="47"/>
  <c r="R135" i="47"/>
  <c r="R136" i="47"/>
  <c r="R137" i="47"/>
  <c r="R138" i="47"/>
  <c r="R139" i="47"/>
  <c r="R140" i="47"/>
  <c r="R141" i="47"/>
  <c r="R142" i="47"/>
  <c r="R143" i="47"/>
  <c r="R144" i="47"/>
  <c r="R145" i="47"/>
  <c r="R146" i="47"/>
  <c r="R147" i="47"/>
  <c r="AA62" i="47"/>
  <c r="AA63" i="47"/>
  <c r="AA64" i="47"/>
  <c r="AA65" i="47"/>
  <c r="AA66" i="47"/>
  <c r="AA67" i="47"/>
  <c r="AA68" i="47"/>
  <c r="AA69" i="47"/>
  <c r="AA70" i="47"/>
  <c r="AA71" i="47"/>
  <c r="AA72" i="47"/>
  <c r="AA73" i="47"/>
  <c r="AA74" i="47"/>
  <c r="AA75" i="47"/>
  <c r="AA76" i="47"/>
  <c r="AA77" i="47"/>
  <c r="AA78" i="47"/>
  <c r="AA79" i="47"/>
  <c r="AA80" i="47"/>
  <c r="AA81" i="47"/>
  <c r="AA82" i="47"/>
  <c r="AA83" i="47"/>
  <c r="AA84" i="47"/>
  <c r="AA85" i="47"/>
  <c r="AA86" i="47"/>
  <c r="AA87" i="47"/>
  <c r="AA88" i="47"/>
  <c r="AA89" i="47"/>
  <c r="AA90" i="47"/>
  <c r="AA91" i="47"/>
  <c r="AA92" i="47"/>
  <c r="AA93" i="47"/>
  <c r="AA94" i="47"/>
  <c r="AA95" i="47"/>
  <c r="AA96" i="47"/>
  <c r="AA97" i="47"/>
  <c r="AA98" i="47"/>
  <c r="AA99" i="47"/>
  <c r="AA100" i="47"/>
  <c r="AA101" i="47"/>
  <c r="Z62" i="47"/>
  <c r="Z63" i="47"/>
  <c r="Z64" i="47"/>
  <c r="Z65" i="47"/>
  <c r="Z66" i="47"/>
  <c r="Z67" i="47"/>
  <c r="Z68" i="47"/>
  <c r="Z69" i="47"/>
  <c r="Z70" i="47"/>
  <c r="Z71" i="47"/>
  <c r="Z72" i="47"/>
  <c r="Z73" i="47"/>
  <c r="Z74" i="47"/>
  <c r="Z75" i="47"/>
  <c r="Z76" i="47"/>
  <c r="Z77" i="47"/>
  <c r="Z78" i="47"/>
  <c r="Z79" i="47"/>
  <c r="Z80" i="47"/>
  <c r="Z81" i="47"/>
  <c r="Z82" i="47"/>
  <c r="Z83" i="47"/>
  <c r="Z84" i="47"/>
  <c r="Z85" i="47"/>
  <c r="Z86" i="47"/>
  <c r="Z87" i="47"/>
  <c r="Z88" i="47"/>
  <c r="Z89" i="47"/>
  <c r="Z90" i="47"/>
  <c r="Z91" i="47"/>
  <c r="Z92" i="47"/>
  <c r="Z93" i="47"/>
  <c r="Z94" i="47"/>
  <c r="Z95" i="47"/>
  <c r="Z96" i="47"/>
  <c r="Z97" i="47"/>
  <c r="Z98" i="47"/>
  <c r="Z99" i="47"/>
  <c r="Z100" i="47"/>
  <c r="Z101" i="47"/>
  <c r="Y62" i="47"/>
  <c r="Y63" i="47"/>
  <c r="Y64" i="47"/>
  <c r="Y65" i="47"/>
  <c r="Y66" i="47"/>
  <c r="Y67" i="47"/>
  <c r="Y68" i="47"/>
  <c r="Y69" i="47"/>
  <c r="Y70" i="47"/>
  <c r="Y71" i="47"/>
  <c r="Y72" i="47"/>
  <c r="Y73" i="47"/>
  <c r="Y74" i="47"/>
  <c r="Y75" i="47"/>
  <c r="Y76" i="47"/>
  <c r="Y77" i="47"/>
  <c r="Y78" i="47"/>
  <c r="Y79" i="47"/>
  <c r="Y80" i="47"/>
  <c r="Y81" i="47"/>
  <c r="Y82" i="47"/>
  <c r="Y83" i="47"/>
  <c r="Y84" i="47"/>
  <c r="Y85" i="47"/>
  <c r="Y86" i="47"/>
  <c r="Y87" i="47"/>
  <c r="Y88" i="47"/>
  <c r="Y89" i="47"/>
  <c r="Y90" i="47"/>
  <c r="Y91" i="47"/>
  <c r="Y92" i="47"/>
  <c r="Y93" i="47"/>
  <c r="Y94" i="47"/>
  <c r="Y95" i="47"/>
  <c r="Y96" i="47"/>
  <c r="Y97" i="47"/>
  <c r="Y98" i="47"/>
  <c r="Y99" i="47"/>
  <c r="Y100" i="47"/>
  <c r="Y101" i="47"/>
  <c r="X62" i="47"/>
  <c r="X63" i="47"/>
  <c r="X64" i="47"/>
  <c r="X65" i="47"/>
  <c r="X66" i="47"/>
  <c r="X67" i="47"/>
  <c r="X68" i="47"/>
  <c r="X69" i="47"/>
  <c r="X70" i="47"/>
  <c r="X71" i="47"/>
  <c r="X72" i="47"/>
  <c r="X73" i="47"/>
  <c r="X74" i="47"/>
  <c r="X75" i="47"/>
  <c r="X76" i="47"/>
  <c r="X77" i="47"/>
  <c r="X78" i="47"/>
  <c r="X79" i="47"/>
  <c r="X80" i="47"/>
  <c r="X81" i="47"/>
  <c r="X82" i="47"/>
  <c r="X83" i="47"/>
  <c r="X84" i="47"/>
  <c r="X85" i="47"/>
  <c r="X86" i="47"/>
  <c r="X87" i="47"/>
  <c r="X88" i="47"/>
  <c r="X89" i="47"/>
  <c r="X90" i="47"/>
  <c r="X91" i="47"/>
  <c r="X92" i="47"/>
  <c r="X93" i="47"/>
  <c r="X94" i="47"/>
  <c r="X95" i="47"/>
  <c r="X96" i="47"/>
  <c r="X97" i="47"/>
  <c r="X98" i="47"/>
  <c r="X99" i="47"/>
  <c r="X100" i="47"/>
  <c r="X101" i="47"/>
  <c r="W62" i="47"/>
  <c r="W63" i="47"/>
  <c r="W64" i="47"/>
  <c r="W65" i="47"/>
  <c r="W66" i="47"/>
  <c r="W67" i="47"/>
  <c r="W68" i="47"/>
  <c r="W69" i="47"/>
  <c r="W70" i="47"/>
  <c r="W71" i="47"/>
  <c r="W72" i="47"/>
  <c r="W73" i="47"/>
  <c r="W74" i="47"/>
  <c r="W75" i="47"/>
  <c r="W76" i="47"/>
  <c r="W77" i="47"/>
  <c r="W78" i="47"/>
  <c r="W79" i="47"/>
  <c r="W80" i="47"/>
  <c r="W81" i="47"/>
  <c r="W82" i="47"/>
  <c r="W83" i="47"/>
  <c r="W84" i="47"/>
  <c r="W85" i="47"/>
  <c r="W86" i="47"/>
  <c r="W87" i="47"/>
  <c r="W88" i="47"/>
  <c r="W89" i="47"/>
  <c r="W90" i="47"/>
  <c r="W91" i="47"/>
  <c r="W92" i="47"/>
  <c r="W93" i="47"/>
  <c r="W94" i="47"/>
  <c r="W95" i="47"/>
  <c r="W96" i="47"/>
  <c r="W97" i="47"/>
  <c r="W98" i="47"/>
  <c r="W99" i="47"/>
  <c r="W100" i="47"/>
  <c r="W101" i="47"/>
  <c r="V62" i="47"/>
  <c r="V63" i="47"/>
  <c r="V64" i="47"/>
  <c r="V65" i="47"/>
  <c r="V66" i="47"/>
  <c r="V67" i="47"/>
  <c r="V68" i="47"/>
  <c r="V69" i="47"/>
  <c r="V70" i="47"/>
  <c r="V71" i="47"/>
  <c r="V72" i="47"/>
  <c r="V73" i="47"/>
  <c r="V74" i="47"/>
  <c r="V75" i="47"/>
  <c r="V76" i="47"/>
  <c r="V77" i="47"/>
  <c r="V78" i="47"/>
  <c r="V79" i="47"/>
  <c r="V80" i="47"/>
  <c r="V81" i="47"/>
  <c r="V82" i="47"/>
  <c r="V83" i="47"/>
  <c r="V84" i="47"/>
  <c r="V85" i="47"/>
  <c r="V86" i="47"/>
  <c r="V87" i="47"/>
  <c r="V88" i="47"/>
  <c r="V89" i="47"/>
  <c r="V90" i="47"/>
  <c r="V91" i="47"/>
  <c r="V92" i="47"/>
  <c r="V93" i="47"/>
  <c r="V94" i="47"/>
  <c r="V95" i="47"/>
  <c r="V96" i="47"/>
  <c r="V97" i="47"/>
  <c r="V98" i="47"/>
  <c r="V99" i="47"/>
  <c r="V100" i="47"/>
  <c r="V101" i="47"/>
  <c r="U62" i="47"/>
  <c r="U63" i="47"/>
  <c r="U64" i="47"/>
  <c r="U65" i="47"/>
  <c r="U66" i="47"/>
  <c r="U67" i="47"/>
  <c r="U68" i="47"/>
  <c r="U69" i="47"/>
  <c r="U70" i="47"/>
  <c r="U71" i="47"/>
  <c r="U72" i="47"/>
  <c r="U73" i="47"/>
  <c r="U74" i="47"/>
  <c r="U75" i="47"/>
  <c r="U76" i="47"/>
  <c r="U77" i="47"/>
  <c r="U78" i="47"/>
  <c r="U79" i="47"/>
  <c r="U80" i="47"/>
  <c r="U81" i="47"/>
  <c r="U82" i="47"/>
  <c r="U83" i="47"/>
  <c r="U84" i="47"/>
  <c r="U85" i="47"/>
  <c r="U86" i="47"/>
  <c r="U87" i="47"/>
  <c r="U88" i="47"/>
  <c r="U89" i="47"/>
  <c r="U90" i="47"/>
  <c r="U91" i="47"/>
  <c r="U92" i="47"/>
  <c r="U93" i="47"/>
  <c r="U94" i="47"/>
  <c r="U95" i="47"/>
  <c r="U96" i="47"/>
  <c r="U97" i="47"/>
  <c r="U98" i="47"/>
  <c r="U99" i="47"/>
  <c r="U100" i="47"/>
  <c r="U101" i="47"/>
  <c r="T62" i="47"/>
  <c r="T63" i="47"/>
  <c r="T64" i="47"/>
  <c r="T65" i="47"/>
  <c r="T66" i="47"/>
  <c r="T67" i="47"/>
  <c r="T68" i="47"/>
  <c r="T69" i="47"/>
  <c r="T70" i="47"/>
  <c r="T71" i="47"/>
  <c r="T72" i="47"/>
  <c r="T73" i="47"/>
  <c r="T74" i="47"/>
  <c r="T75" i="47"/>
  <c r="T76" i="47"/>
  <c r="T77" i="47"/>
  <c r="T78" i="47"/>
  <c r="T79" i="47"/>
  <c r="T80" i="47"/>
  <c r="T81" i="47"/>
  <c r="T82" i="47"/>
  <c r="T83" i="47"/>
  <c r="T84" i="47"/>
  <c r="T85" i="47"/>
  <c r="T86" i="47"/>
  <c r="T87" i="47"/>
  <c r="T88" i="47"/>
  <c r="T89" i="47"/>
  <c r="T90" i="47"/>
  <c r="T91" i="47"/>
  <c r="T92" i="47"/>
  <c r="T93" i="47"/>
  <c r="T94" i="47"/>
  <c r="T95" i="47"/>
  <c r="T96" i="47"/>
  <c r="T97" i="47"/>
  <c r="T98" i="47"/>
  <c r="T99" i="47"/>
  <c r="T100" i="47"/>
  <c r="T101" i="47"/>
  <c r="S62" i="47"/>
  <c r="S63" i="47"/>
  <c r="S64" i="47"/>
  <c r="S65" i="47"/>
  <c r="S66" i="47"/>
  <c r="S67" i="47"/>
  <c r="S68" i="47"/>
  <c r="S69" i="47"/>
  <c r="S70" i="47"/>
  <c r="S71" i="47"/>
  <c r="S72" i="47"/>
  <c r="S73" i="47"/>
  <c r="S74" i="47"/>
  <c r="S75" i="47"/>
  <c r="S76" i="47"/>
  <c r="S77" i="47"/>
  <c r="S78" i="47"/>
  <c r="S79" i="47"/>
  <c r="S80" i="47"/>
  <c r="S81" i="47"/>
  <c r="S82" i="47"/>
  <c r="S83" i="47"/>
  <c r="S84" i="47"/>
  <c r="S85" i="47"/>
  <c r="S86" i="47"/>
  <c r="S87" i="47"/>
  <c r="S88" i="47"/>
  <c r="S89" i="47"/>
  <c r="S90" i="47"/>
  <c r="S91" i="47"/>
  <c r="S92" i="47"/>
  <c r="S93" i="47"/>
  <c r="S94" i="47"/>
  <c r="S95" i="47"/>
  <c r="S96" i="47"/>
  <c r="S97" i="47"/>
  <c r="S98" i="47"/>
  <c r="S99" i="47"/>
  <c r="S100" i="47"/>
  <c r="S101" i="47"/>
  <c r="R101" i="47"/>
  <c r="R62" i="47"/>
  <c r="R63" i="47"/>
  <c r="R64" i="47"/>
  <c r="R65" i="47"/>
  <c r="R66" i="47"/>
  <c r="R67" i="47"/>
  <c r="R68" i="47"/>
  <c r="R69" i="47"/>
  <c r="R70" i="47"/>
  <c r="R71" i="47"/>
  <c r="R72" i="47"/>
  <c r="R73" i="47"/>
  <c r="R74" i="47"/>
  <c r="R75" i="47"/>
  <c r="R76" i="47"/>
  <c r="R77" i="47"/>
  <c r="R78" i="47"/>
  <c r="R79" i="47"/>
  <c r="R80" i="47"/>
  <c r="R81" i="47"/>
  <c r="R82" i="47"/>
  <c r="R83" i="47"/>
  <c r="R84" i="47"/>
  <c r="R85" i="47"/>
  <c r="R86" i="47"/>
  <c r="R87" i="47"/>
  <c r="R88" i="47"/>
  <c r="R89" i="47"/>
  <c r="R90" i="47"/>
  <c r="R91" i="47"/>
  <c r="R92" i="47"/>
  <c r="R93" i="47"/>
  <c r="R94" i="47"/>
  <c r="R95" i="47"/>
  <c r="R96" i="47"/>
  <c r="R97" i="47"/>
  <c r="R98" i="47"/>
  <c r="R99" i="47"/>
  <c r="R100" i="47"/>
  <c r="AQ5" i="49"/>
  <c r="AQ86" i="49" s="1"/>
  <c r="AR5" i="49"/>
  <c r="AS5" i="49"/>
  <c r="AR4" i="49"/>
  <c r="AS4" i="49"/>
  <c r="AS95" i="49" s="1"/>
  <c r="AS96" i="49" s="1"/>
  <c r="P5" i="49"/>
  <c r="P86" i="49" s="1"/>
  <c r="Q5" i="49"/>
  <c r="Q86" i="49" s="1"/>
  <c r="R5" i="49"/>
  <c r="R86" i="49" s="1"/>
  <c r="S5" i="49"/>
  <c r="S86" i="49" s="1"/>
  <c r="T5" i="49"/>
  <c r="U5" i="49"/>
  <c r="U86" i="49" s="1"/>
  <c r="V5" i="49"/>
  <c r="W5" i="49"/>
  <c r="W86" i="49" s="1"/>
  <c r="X5" i="49"/>
  <c r="Y5" i="49"/>
  <c r="Y86" i="49" s="1"/>
  <c r="Z5" i="49"/>
  <c r="AA5" i="49"/>
  <c r="AA86" i="49" s="1"/>
  <c r="AB5" i="49"/>
  <c r="AC5" i="49"/>
  <c r="AC86" i="49" s="1"/>
  <c r="AD5" i="49"/>
  <c r="AD86" i="49" s="1"/>
  <c r="AE5" i="49"/>
  <c r="AE86" i="49" s="1"/>
  <c r="AF5" i="49"/>
  <c r="AG5" i="49"/>
  <c r="AH5" i="49"/>
  <c r="AI5" i="49"/>
  <c r="AI86" i="49" s="1"/>
  <c r="AJ5" i="49"/>
  <c r="AK5" i="49"/>
  <c r="AL5" i="49"/>
  <c r="AM5" i="49"/>
  <c r="AM86" i="49" s="1"/>
  <c r="AN5" i="49"/>
  <c r="AO5" i="49"/>
  <c r="AO86" i="49" s="1"/>
  <c r="AP5" i="49"/>
  <c r="AP86" i="49" s="1"/>
  <c r="H5" i="49"/>
  <c r="H86" i="49" s="1"/>
  <c r="I5" i="49"/>
  <c r="I86" i="49" s="1"/>
  <c r="J5" i="49"/>
  <c r="J86" i="49" s="1"/>
  <c r="K5" i="49"/>
  <c r="K86" i="49" s="1"/>
  <c r="L5" i="49"/>
  <c r="L86" i="49" s="1"/>
  <c r="M5" i="49"/>
  <c r="N5" i="49"/>
  <c r="N86" i="49" s="1"/>
  <c r="O5" i="49"/>
  <c r="O86" i="49" s="1"/>
  <c r="G5" i="49"/>
  <c r="G86" i="49" s="1"/>
  <c r="F5" i="49"/>
  <c r="T4" i="49"/>
  <c r="T95" i="49" s="1"/>
  <c r="T96" i="49" s="1"/>
  <c r="U4" i="49"/>
  <c r="U95" i="49" s="1"/>
  <c r="U96" i="49" s="1"/>
  <c r="V4" i="49"/>
  <c r="V95" i="49" s="1"/>
  <c r="V96" i="49" s="1"/>
  <c r="W4" i="49"/>
  <c r="X4" i="49"/>
  <c r="Y4" i="49"/>
  <c r="Y95" i="49" s="1"/>
  <c r="Y96" i="49" s="1"/>
  <c r="Z4" i="49"/>
  <c r="Z95" i="49" s="1"/>
  <c r="Z96" i="49" s="1"/>
  <c r="AA4" i="49"/>
  <c r="AA95" i="49" s="1"/>
  <c r="AA96" i="49" s="1"/>
  <c r="AB4" i="49"/>
  <c r="AB95" i="49" s="1"/>
  <c r="AB96" i="49" s="1"/>
  <c r="AC4" i="49"/>
  <c r="AD4" i="49"/>
  <c r="AD95" i="49" s="1"/>
  <c r="AD96" i="49" s="1"/>
  <c r="AE4" i="49"/>
  <c r="AF4" i="49"/>
  <c r="AF95" i="49" s="1"/>
  <c r="AF96" i="49" s="1"/>
  <c r="AG4" i="49"/>
  <c r="AG95" i="49" s="1"/>
  <c r="AG96" i="49" s="1"/>
  <c r="AH4" i="49"/>
  <c r="AH95" i="49" s="1"/>
  <c r="AH96" i="49" s="1"/>
  <c r="AI4" i="49"/>
  <c r="AI95" i="49" s="1"/>
  <c r="AI96" i="49" s="1"/>
  <c r="AJ4" i="49"/>
  <c r="AJ95" i="49" s="1"/>
  <c r="AJ96" i="49" s="1"/>
  <c r="AK4" i="49"/>
  <c r="AL4" i="49"/>
  <c r="AL95" i="49" s="1"/>
  <c r="AL96" i="49" s="1"/>
  <c r="AM4" i="49"/>
  <c r="AN4" i="49"/>
  <c r="AO4" i="49"/>
  <c r="AP4" i="49"/>
  <c r="R4" i="49"/>
  <c r="S4" i="49"/>
  <c r="S95" i="49" s="1"/>
  <c r="S96" i="49" s="1"/>
  <c r="Q4" i="49"/>
  <c r="Q95" i="49" s="1"/>
  <c r="Q96" i="49" s="1"/>
  <c r="P4" i="49"/>
  <c r="P95" i="49" s="1"/>
  <c r="P96" i="49" s="1"/>
  <c r="O4" i="49"/>
  <c r="N4" i="49"/>
  <c r="M4" i="49"/>
  <c r="L4" i="49"/>
  <c r="L89" i="49" s="1"/>
  <c r="L90" i="49" s="1"/>
  <c r="L91" i="49" s="1"/>
  <c r="K4" i="49"/>
  <c r="J4" i="49"/>
  <c r="I4" i="49"/>
  <c r="I95" i="49" s="1"/>
  <c r="I96" i="49" s="1"/>
  <c r="H4" i="49"/>
  <c r="H95" i="49" s="1"/>
  <c r="H96" i="49" s="1"/>
  <c r="G4" i="49"/>
  <c r="G95" i="49" s="1"/>
  <c r="G96" i="49" s="1"/>
  <c r="F4" i="49"/>
  <c r="AO139" i="51"/>
  <c r="AO133" i="51"/>
  <c r="AR95" i="51"/>
  <c r="AR96" i="51" s="1"/>
  <c r="AS93" i="51"/>
  <c r="AS94" i="51" s="1"/>
  <c r="AR93" i="51"/>
  <c r="AR94" i="51" s="1"/>
  <c r="AQ93" i="51"/>
  <c r="AQ94" i="51" s="1"/>
  <c r="AP93" i="51"/>
  <c r="AP94" i="51" s="1"/>
  <c r="AO93" i="51"/>
  <c r="AO94" i="51" s="1"/>
  <c r="AN93" i="51"/>
  <c r="AN94" i="51" s="1"/>
  <c r="AM93" i="51"/>
  <c r="AM94" i="51" s="1"/>
  <c r="AL93" i="51"/>
  <c r="AL94" i="51" s="1"/>
  <c r="AK93" i="51"/>
  <c r="AK94" i="51" s="1"/>
  <c r="AJ93" i="51"/>
  <c r="AJ94" i="51" s="1"/>
  <c r="AI93" i="51"/>
  <c r="AI94" i="51" s="1"/>
  <c r="AH93" i="51"/>
  <c r="AH94" i="51" s="1"/>
  <c r="AG93" i="51"/>
  <c r="AG94" i="51" s="1"/>
  <c r="AF93" i="51"/>
  <c r="AF94" i="51" s="1"/>
  <c r="AE93" i="51"/>
  <c r="AE94" i="51" s="1"/>
  <c r="AD93" i="51"/>
  <c r="AD94" i="51" s="1"/>
  <c r="AC93" i="51"/>
  <c r="AC94" i="51" s="1"/>
  <c r="AB93" i="51"/>
  <c r="AB94" i="51" s="1"/>
  <c r="AA93" i="51"/>
  <c r="AA94" i="51" s="1"/>
  <c r="AS92" i="51"/>
  <c r="AR92" i="51"/>
  <c r="AQ92" i="51"/>
  <c r="AP92" i="51"/>
  <c r="AO92" i="51"/>
  <c r="AN92" i="51"/>
  <c r="AM92" i="51"/>
  <c r="AL92" i="51"/>
  <c r="AK92" i="51"/>
  <c r="AJ92" i="51"/>
  <c r="AI92" i="51"/>
  <c r="AH92" i="51"/>
  <c r="AG92" i="51"/>
  <c r="AF92" i="51"/>
  <c r="AE92" i="51"/>
  <c r="AD92" i="51"/>
  <c r="AC92" i="51"/>
  <c r="AB92" i="51"/>
  <c r="AA92" i="51"/>
  <c r="Z92" i="51"/>
  <c r="Z93" i="51" s="1"/>
  <c r="Z94" i="51" s="1"/>
  <c r="Y92" i="51"/>
  <c r="Y93" i="51" s="1"/>
  <c r="Y94" i="51" s="1"/>
  <c r="X92" i="51"/>
  <c r="X93" i="51" s="1"/>
  <c r="X94" i="51" s="1"/>
  <c r="W92" i="51"/>
  <c r="W93" i="51" s="1"/>
  <c r="W94" i="51" s="1"/>
  <c r="V92" i="51"/>
  <c r="V93" i="51" s="1"/>
  <c r="V94" i="51" s="1"/>
  <c r="U92" i="51"/>
  <c r="U93" i="51" s="1"/>
  <c r="U94" i="51" s="1"/>
  <c r="T92" i="51"/>
  <c r="T93" i="51" s="1"/>
  <c r="T94" i="51" s="1"/>
  <c r="S92" i="51"/>
  <c r="S93" i="51" s="1"/>
  <c r="S94" i="51" s="1"/>
  <c r="R92" i="51"/>
  <c r="R93" i="51" s="1"/>
  <c r="R94" i="51" s="1"/>
  <c r="Q92" i="51"/>
  <c r="Q93" i="51" s="1"/>
  <c r="Q94" i="51" s="1"/>
  <c r="P92" i="51"/>
  <c r="P93" i="51" s="1"/>
  <c r="P94" i="51" s="1"/>
  <c r="O92" i="51"/>
  <c r="O93" i="51" s="1"/>
  <c r="O94" i="51" s="1"/>
  <c r="N92" i="51"/>
  <c r="N93" i="51" s="1"/>
  <c r="N94" i="51" s="1"/>
  <c r="M92" i="51"/>
  <c r="M93" i="51" s="1"/>
  <c r="M94" i="51" s="1"/>
  <c r="L92" i="51"/>
  <c r="L93" i="51" s="1"/>
  <c r="L94" i="51" s="1"/>
  <c r="K92" i="51"/>
  <c r="K93" i="51" s="1"/>
  <c r="K94" i="51" s="1"/>
  <c r="J92" i="51"/>
  <c r="J93" i="51" s="1"/>
  <c r="J94" i="51" s="1"/>
  <c r="I92" i="51"/>
  <c r="I93" i="51" s="1"/>
  <c r="I94" i="51" s="1"/>
  <c r="H92" i="51"/>
  <c r="H93" i="51" s="1"/>
  <c r="H94" i="51" s="1"/>
  <c r="G92" i="51"/>
  <c r="G93" i="51" s="1"/>
  <c r="G94" i="51" s="1"/>
  <c r="F92" i="51"/>
  <c r="F93" i="51" s="1"/>
  <c r="F94" i="51" s="1"/>
  <c r="AS90" i="51"/>
  <c r="AS91" i="51" s="1"/>
  <c r="AR90" i="51"/>
  <c r="AR91" i="51" s="1"/>
  <c r="AQ90" i="51"/>
  <c r="AQ91" i="51" s="1"/>
  <c r="AP90" i="51"/>
  <c r="AP91" i="51" s="1"/>
  <c r="AO90" i="51"/>
  <c r="AO91" i="51" s="1"/>
  <c r="AN90" i="51"/>
  <c r="AN91" i="51" s="1"/>
  <c r="AM90" i="51"/>
  <c r="AM91" i="51" s="1"/>
  <c r="AL90" i="51"/>
  <c r="AL91" i="51" s="1"/>
  <c r="AK90" i="51"/>
  <c r="AK91" i="51" s="1"/>
  <c r="AJ90" i="51"/>
  <c r="AJ91" i="51" s="1"/>
  <c r="AI90" i="51"/>
  <c r="AI91" i="51" s="1"/>
  <c r="AH90" i="51"/>
  <c r="AH91" i="51" s="1"/>
  <c r="AG90" i="51"/>
  <c r="AG91" i="51" s="1"/>
  <c r="AF90" i="51"/>
  <c r="AF91" i="51" s="1"/>
  <c r="AE90" i="51"/>
  <c r="AE91" i="51" s="1"/>
  <c r="AD90" i="51"/>
  <c r="AD91" i="51" s="1"/>
  <c r="AC90" i="51"/>
  <c r="AC91" i="51" s="1"/>
  <c r="AB90" i="51"/>
  <c r="AB91" i="51" s="1"/>
  <c r="AA90" i="51"/>
  <c r="AA91" i="51" s="1"/>
  <c r="AS89" i="51"/>
  <c r="AR89" i="51"/>
  <c r="AQ89" i="51"/>
  <c r="AP89" i="51"/>
  <c r="AO89" i="51"/>
  <c r="AN89" i="51"/>
  <c r="AM89" i="51"/>
  <c r="AL89" i="51"/>
  <c r="AK89" i="51"/>
  <c r="AJ89" i="51"/>
  <c r="AI89" i="51"/>
  <c r="AH89" i="51"/>
  <c r="AG89" i="51"/>
  <c r="AF89" i="51"/>
  <c r="AE89" i="51"/>
  <c r="AD89" i="51"/>
  <c r="AC89" i="51"/>
  <c r="AB89" i="51"/>
  <c r="AA89" i="51"/>
  <c r="Z89" i="51"/>
  <c r="Z90" i="51" s="1"/>
  <c r="Z91" i="51" s="1"/>
  <c r="Y89" i="51"/>
  <c r="Y90" i="51" s="1"/>
  <c r="Y91" i="51" s="1"/>
  <c r="X89" i="51"/>
  <c r="X90" i="51" s="1"/>
  <c r="X91" i="51" s="1"/>
  <c r="V89" i="51"/>
  <c r="V90" i="51" s="1"/>
  <c r="V91" i="51" s="1"/>
  <c r="U89" i="51"/>
  <c r="U90" i="51" s="1"/>
  <c r="U91" i="51" s="1"/>
  <c r="T89" i="51"/>
  <c r="T90" i="51" s="1"/>
  <c r="T91" i="51" s="1"/>
  <c r="R89" i="51"/>
  <c r="R90" i="51" s="1"/>
  <c r="R91" i="51" s="1"/>
  <c r="Q89" i="51"/>
  <c r="Q90" i="51" s="1"/>
  <c r="Q91" i="51" s="1"/>
  <c r="P89" i="51"/>
  <c r="P90" i="51" s="1"/>
  <c r="P91" i="51" s="1"/>
  <c r="L89" i="51"/>
  <c r="L90" i="51" s="1"/>
  <c r="L91" i="51" s="1"/>
  <c r="AS88" i="51"/>
  <c r="AR88" i="51"/>
  <c r="AQ88" i="51"/>
  <c r="AP88" i="51"/>
  <c r="AO88" i="51"/>
  <c r="AN88" i="51"/>
  <c r="AM88" i="51"/>
  <c r="AL88" i="51"/>
  <c r="AK88" i="51"/>
  <c r="AJ88" i="51"/>
  <c r="AI88" i="51"/>
  <c r="AH88" i="51"/>
  <c r="AG88" i="51"/>
  <c r="AF88" i="51"/>
  <c r="AE88" i="51"/>
  <c r="AD88" i="51"/>
  <c r="AC88" i="51"/>
  <c r="AB88" i="51"/>
  <c r="AA88" i="51"/>
  <c r="Z88" i="51"/>
  <c r="Y88" i="51"/>
  <c r="X88" i="51"/>
  <c r="W88" i="51"/>
  <c r="V88" i="51"/>
  <c r="U88" i="51"/>
  <c r="U95" i="51" s="1"/>
  <c r="U96" i="51" s="1"/>
  <c r="T88" i="51"/>
  <c r="S88" i="51"/>
  <c r="R88" i="51"/>
  <c r="Q88" i="51"/>
  <c r="P88" i="51"/>
  <c r="O88" i="51"/>
  <c r="N88" i="51"/>
  <c r="M88" i="51"/>
  <c r="L88" i="51"/>
  <c r="K88" i="51"/>
  <c r="J88" i="51"/>
  <c r="I88" i="51"/>
  <c r="H88" i="51"/>
  <c r="G88" i="51"/>
  <c r="F88" i="51"/>
  <c r="AS87" i="51"/>
  <c r="AR87" i="51"/>
  <c r="AQ87" i="51"/>
  <c r="AP87" i="51"/>
  <c r="AO87" i="51"/>
  <c r="AN87" i="51"/>
  <c r="AM87" i="51"/>
  <c r="AL87" i="51"/>
  <c r="AK87" i="51"/>
  <c r="AJ87" i="51"/>
  <c r="AI87" i="51"/>
  <c r="AH87" i="51"/>
  <c r="AG87" i="51"/>
  <c r="AF87" i="51"/>
  <c r="AE87" i="51"/>
  <c r="AD87" i="51"/>
  <c r="AC87" i="51"/>
  <c r="AB87" i="51"/>
  <c r="AA87" i="51"/>
  <c r="Z87" i="51"/>
  <c r="Y87" i="51"/>
  <c r="X87" i="51"/>
  <c r="W87" i="51"/>
  <c r="V87" i="51"/>
  <c r="U87" i="51"/>
  <c r="T87" i="51"/>
  <c r="S87" i="51"/>
  <c r="R87" i="51"/>
  <c r="Q87" i="51"/>
  <c r="P87" i="51"/>
  <c r="O87" i="51"/>
  <c r="N87" i="51"/>
  <c r="M87" i="51"/>
  <c r="L87" i="51"/>
  <c r="K87" i="51"/>
  <c r="J87" i="51"/>
  <c r="I87" i="51"/>
  <c r="H87" i="51"/>
  <c r="G87" i="51"/>
  <c r="F87" i="51"/>
  <c r="AU85" i="51"/>
  <c r="AU83" i="51"/>
  <c r="AU82" i="51"/>
  <c r="AU81" i="51"/>
  <c r="AU80" i="51"/>
  <c r="AU79" i="51"/>
  <c r="AU78" i="51"/>
  <c r="AU77" i="51"/>
  <c r="AU75" i="51"/>
  <c r="AU74" i="51"/>
  <c r="AU73" i="51"/>
  <c r="AU72" i="51"/>
  <c r="AU71" i="51"/>
  <c r="AU70" i="51"/>
  <c r="AU68" i="51"/>
  <c r="AU67" i="51"/>
  <c r="AU66" i="51"/>
  <c r="AU65" i="51"/>
  <c r="AU64" i="51"/>
  <c r="AU63" i="51"/>
  <c r="AU62" i="51"/>
  <c r="AU61" i="51"/>
  <c r="AU60" i="51"/>
  <c r="AU59" i="51"/>
  <c r="AU58" i="51"/>
  <c r="AU57" i="51"/>
  <c r="AU56" i="51"/>
  <c r="AU55" i="51"/>
  <c r="AU54" i="51"/>
  <c r="AU53" i="51"/>
  <c r="AU52" i="51"/>
  <c r="AU51" i="51"/>
  <c r="AU50" i="51"/>
  <c r="AU49" i="51"/>
  <c r="AT6" i="51"/>
  <c r="AR86" i="51"/>
  <c r="AQ86" i="51"/>
  <c r="AP86" i="51"/>
  <c r="AJ86" i="51"/>
  <c r="AG86" i="51"/>
  <c r="AD86" i="51"/>
  <c r="T86" i="51"/>
  <c r="AP95" i="51"/>
  <c r="AP96" i="51" s="1"/>
  <c r="AO95" i="51"/>
  <c r="AO96" i="51" s="1"/>
  <c r="AL95" i="51"/>
  <c r="AL96" i="51" s="1"/>
  <c r="AF95" i="51"/>
  <c r="AF96" i="51" s="1"/>
  <c r="Z95" i="51"/>
  <c r="Z96" i="51" s="1"/>
  <c r="A1" i="51"/>
  <c r="AO139" i="50"/>
  <c r="AO133" i="50"/>
  <c r="AR95" i="50"/>
  <c r="AR96" i="50" s="1"/>
  <c r="AJ95" i="50"/>
  <c r="AJ96" i="50" s="1"/>
  <c r="AD95" i="50"/>
  <c r="AD96" i="50" s="1"/>
  <c r="AS93" i="50"/>
  <c r="AS94" i="50" s="1"/>
  <c r="AR93" i="50"/>
  <c r="AR94" i="50" s="1"/>
  <c r="AQ93" i="50"/>
  <c r="AQ94" i="50" s="1"/>
  <c r="AP93" i="50"/>
  <c r="AP94" i="50" s="1"/>
  <c r="AO93" i="50"/>
  <c r="AO94" i="50" s="1"/>
  <c r="AN93" i="50"/>
  <c r="AN94" i="50" s="1"/>
  <c r="AM93" i="50"/>
  <c r="AM94" i="50" s="1"/>
  <c r="AL93" i="50"/>
  <c r="AL94" i="50" s="1"/>
  <c r="AK93" i="50"/>
  <c r="AK94" i="50" s="1"/>
  <c r="AJ93" i="50"/>
  <c r="AJ94" i="50" s="1"/>
  <c r="AI93" i="50"/>
  <c r="AI94" i="50" s="1"/>
  <c r="AH93" i="50"/>
  <c r="AH94" i="50" s="1"/>
  <c r="AG93" i="50"/>
  <c r="AG94" i="50" s="1"/>
  <c r="AF93" i="50"/>
  <c r="AF94" i="50" s="1"/>
  <c r="AE93" i="50"/>
  <c r="AE94" i="50" s="1"/>
  <c r="AS92" i="50"/>
  <c r="AR92" i="50"/>
  <c r="AQ92" i="50"/>
  <c r="AP92" i="50"/>
  <c r="AO92" i="50"/>
  <c r="AN92" i="50"/>
  <c r="AM92" i="50"/>
  <c r="AL92" i="50"/>
  <c r="AK92" i="50"/>
  <c r="AJ92" i="50"/>
  <c r="AI92" i="50"/>
  <c r="AH92" i="50"/>
  <c r="AG92" i="50"/>
  <c r="AF92" i="50"/>
  <c r="AE92" i="50"/>
  <c r="AD92" i="50"/>
  <c r="AD93" i="50" s="1"/>
  <c r="AD94" i="50" s="1"/>
  <c r="AC92" i="50"/>
  <c r="AC93" i="50" s="1"/>
  <c r="AC94" i="50" s="1"/>
  <c r="AB92" i="50"/>
  <c r="AB93" i="50" s="1"/>
  <c r="AB94" i="50" s="1"/>
  <c r="AA92" i="50"/>
  <c r="AA93" i="50" s="1"/>
  <c r="AA94" i="50" s="1"/>
  <c r="Z92" i="50"/>
  <c r="Z93" i="50" s="1"/>
  <c r="Z94" i="50" s="1"/>
  <c r="Y92" i="50"/>
  <c r="Y93" i="50" s="1"/>
  <c r="Y94" i="50" s="1"/>
  <c r="X92" i="50"/>
  <c r="X93" i="50" s="1"/>
  <c r="X94" i="50" s="1"/>
  <c r="W92" i="50"/>
  <c r="W93" i="50" s="1"/>
  <c r="W94" i="50" s="1"/>
  <c r="V92" i="50"/>
  <c r="V93" i="50" s="1"/>
  <c r="V94" i="50" s="1"/>
  <c r="U92" i="50"/>
  <c r="U93" i="50" s="1"/>
  <c r="U94" i="50" s="1"/>
  <c r="T92" i="50"/>
  <c r="T93" i="50" s="1"/>
  <c r="T94" i="50" s="1"/>
  <c r="S92" i="50"/>
  <c r="S93" i="50" s="1"/>
  <c r="S94" i="50" s="1"/>
  <c r="R92" i="50"/>
  <c r="R93" i="50" s="1"/>
  <c r="R94" i="50" s="1"/>
  <c r="Q92" i="50"/>
  <c r="Q93" i="50" s="1"/>
  <c r="Q94" i="50" s="1"/>
  <c r="P92" i="50"/>
  <c r="P93" i="50" s="1"/>
  <c r="P94" i="50" s="1"/>
  <c r="O92" i="50"/>
  <c r="O93" i="50" s="1"/>
  <c r="O94" i="50" s="1"/>
  <c r="N92" i="50"/>
  <c r="N93" i="50" s="1"/>
  <c r="N94" i="50" s="1"/>
  <c r="M92" i="50"/>
  <c r="M93" i="50" s="1"/>
  <c r="M94" i="50" s="1"/>
  <c r="L92" i="50"/>
  <c r="L93" i="50" s="1"/>
  <c r="L94" i="50" s="1"/>
  <c r="K92" i="50"/>
  <c r="K93" i="50" s="1"/>
  <c r="K94" i="50" s="1"/>
  <c r="J92" i="50"/>
  <c r="J93" i="50" s="1"/>
  <c r="J94" i="50" s="1"/>
  <c r="I92" i="50"/>
  <c r="I93" i="50" s="1"/>
  <c r="I94" i="50" s="1"/>
  <c r="H92" i="50"/>
  <c r="H93" i="50" s="1"/>
  <c r="H94" i="50" s="1"/>
  <c r="G92" i="50"/>
  <c r="G93" i="50" s="1"/>
  <c r="G94" i="50" s="1"/>
  <c r="F92" i="50"/>
  <c r="F93" i="50" s="1"/>
  <c r="F94" i="50" s="1"/>
  <c r="AS90" i="50"/>
  <c r="AS91" i="50" s="1"/>
  <c r="AR90" i="50"/>
  <c r="AR91" i="50" s="1"/>
  <c r="AQ90" i="50"/>
  <c r="AQ91" i="50" s="1"/>
  <c r="AP90" i="50"/>
  <c r="AP91" i="50" s="1"/>
  <c r="AO90" i="50"/>
  <c r="AO91" i="50" s="1"/>
  <c r="AN90" i="50"/>
  <c r="AN91" i="50" s="1"/>
  <c r="AM90" i="50"/>
  <c r="AM91" i="50" s="1"/>
  <c r="AL90" i="50"/>
  <c r="AL91" i="50" s="1"/>
  <c r="AK90" i="50"/>
  <c r="AK91" i="50" s="1"/>
  <c r="AJ90" i="50"/>
  <c r="AJ91" i="50" s="1"/>
  <c r="AI90" i="50"/>
  <c r="AI91" i="50" s="1"/>
  <c r="AH90" i="50"/>
  <c r="AH91" i="50" s="1"/>
  <c r="AG90" i="50"/>
  <c r="AG91" i="50" s="1"/>
  <c r="AF90" i="50"/>
  <c r="AF91" i="50" s="1"/>
  <c r="AE90" i="50"/>
  <c r="AE91" i="50" s="1"/>
  <c r="AD90" i="50"/>
  <c r="AD91" i="50" s="1"/>
  <c r="AS89" i="50"/>
  <c r="AR89" i="50"/>
  <c r="AQ89" i="50"/>
  <c r="AP89" i="50"/>
  <c r="AO89" i="50"/>
  <c r="AN89" i="50"/>
  <c r="AM89" i="50"/>
  <c r="AL89" i="50"/>
  <c r="AK89" i="50"/>
  <c r="AJ89" i="50"/>
  <c r="AI89" i="50"/>
  <c r="AH89" i="50"/>
  <c r="AG89" i="50"/>
  <c r="AF89" i="50"/>
  <c r="AE89" i="50"/>
  <c r="AD89" i="50"/>
  <c r="AC89" i="50"/>
  <c r="AC90" i="50" s="1"/>
  <c r="AC91" i="50" s="1"/>
  <c r="AB89" i="50"/>
  <c r="AB90" i="50" s="1"/>
  <c r="AB91" i="50" s="1"/>
  <c r="AA89" i="50"/>
  <c r="AA90" i="50" s="1"/>
  <c r="AA91" i="50" s="1"/>
  <c r="Z89" i="50"/>
  <c r="Z90" i="50" s="1"/>
  <c r="Z91" i="50" s="1"/>
  <c r="U89" i="50"/>
  <c r="U90" i="50" s="1"/>
  <c r="U91" i="50" s="1"/>
  <c r="T89" i="50"/>
  <c r="T90" i="50" s="1"/>
  <c r="T91" i="50" s="1"/>
  <c r="S89" i="50"/>
  <c r="S90" i="50" s="1"/>
  <c r="S91" i="50" s="1"/>
  <c r="R89" i="50"/>
  <c r="R90" i="50" s="1"/>
  <c r="R91" i="50" s="1"/>
  <c r="Q89" i="50"/>
  <c r="Q90" i="50" s="1"/>
  <c r="Q91" i="50" s="1"/>
  <c r="P89" i="50"/>
  <c r="P90" i="50" s="1"/>
  <c r="P91" i="50" s="1"/>
  <c r="AS88" i="50"/>
  <c r="AR88" i="50"/>
  <c r="AQ88" i="50"/>
  <c r="AP88" i="50"/>
  <c r="AO88" i="50"/>
  <c r="AN88" i="50"/>
  <c r="AM88" i="50"/>
  <c r="AL88" i="50"/>
  <c r="AK88" i="50"/>
  <c r="AJ88" i="50"/>
  <c r="AI88" i="50"/>
  <c r="AH88" i="50"/>
  <c r="AG88" i="50"/>
  <c r="AF88" i="50"/>
  <c r="AE88" i="50"/>
  <c r="AD88" i="50"/>
  <c r="AC88" i="50"/>
  <c r="AB88" i="50"/>
  <c r="AA88" i="50"/>
  <c r="Z88" i="50"/>
  <c r="Y88" i="50"/>
  <c r="X88" i="50"/>
  <c r="W88" i="50"/>
  <c r="V88" i="50"/>
  <c r="U88" i="50"/>
  <c r="T88" i="50"/>
  <c r="S88" i="50"/>
  <c r="R88" i="50"/>
  <c r="R95" i="50" s="1"/>
  <c r="R96" i="50" s="1"/>
  <c r="Q88" i="50"/>
  <c r="P88" i="50"/>
  <c r="P95" i="50" s="1"/>
  <c r="P96" i="50" s="1"/>
  <c r="O88" i="50"/>
  <c r="N88" i="50"/>
  <c r="M88" i="50"/>
  <c r="L88" i="50"/>
  <c r="K88" i="50"/>
  <c r="J88" i="50"/>
  <c r="I88" i="50"/>
  <c r="H88" i="50"/>
  <c r="G88" i="50"/>
  <c r="F88" i="50"/>
  <c r="AS87" i="50"/>
  <c r="AR87" i="50"/>
  <c r="AQ87" i="50"/>
  <c r="AP87" i="50"/>
  <c r="AO87" i="50"/>
  <c r="AN87" i="50"/>
  <c r="AM87" i="50"/>
  <c r="AL87" i="50"/>
  <c r="AK87" i="50"/>
  <c r="AJ87" i="50"/>
  <c r="AI87" i="50"/>
  <c r="AH87" i="50"/>
  <c r="AG87" i="50"/>
  <c r="AF87" i="50"/>
  <c r="AE87" i="50"/>
  <c r="AD87" i="50"/>
  <c r="AC87" i="50"/>
  <c r="AB87" i="50"/>
  <c r="AA87" i="50"/>
  <c r="Z87" i="50"/>
  <c r="Y87" i="50"/>
  <c r="X87" i="50"/>
  <c r="W87" i="50"/>
  <c r="V87" i="50"/>
  <c r="U87" i="50"/>
  <c r="T87" i="50"/>
  <c r="S87" i="50"/>
  <c r="R87" i="50"/>
  <c r="Q87" i="50"/>
  <c r="P87" i="50"/>
  <c r="O87" i="50"/>
  <c r="N87" i="50"/>
  <c r="M87" i="50"/>
  <c r="L87" i="50"/>
  <c r="K87" i="50"/>
  <c r="J87" i="50"/>
  <c r="I87" i="50"/>
  <c r="H87" i="50"/>
  <c r="G87" i="50"/>
  <c r="F87" i="50"/>
  <c r="AU85" i="50"/>
  <c r="AU84" i="50"/>
  <c r="AU83" i="50"/>
  <c r="AU81" i="50"/>
  <c r="AU80" i="50"/>
  <c r="AU79" i="50"/>
  <c r="AU78" i="50"/>
  <c r="AU77" i="50"/>
  <c r="AU76" i="50"/>
  <c r="AU75" i="50"/>
  <c r="AU73" i="50"/>
  <c r="AU72" i="50"/>
  <c r="AU71" i="50"/>
  <c r="AU70" i="50"/>
  <c r="AU69" i="50"/>
  <c r="AU68" i="50"/>
  <c r="AU67" i="50"/>
  <c r="AU65" i="50"/>
  <c r="AU64" i="50"/>
  <c r="AU63" i="50"/>
  <c r="AU62" i="50"/>
  <c r="AU61" i="50"/>
  <c r="AU59" i="50"/>
  <c r="AU57" i="50"/>
  <c r="AU56" i="50"/>
  <c r="AU55" i="50"/>
  <c r="AU54" i="50"/>
  <c r="AT6" i="50"/>
  <c r="AQ86" i="50"/>
  <c r="AO86" i="50"/>
  <c r="AN86" i="50"/>
  <c r="AL86" i="50"/>
  <c r="AK86" i="50"/>
  <c r="AJ86" i="50"/>
  <c r="AF86" i="50"/>
  <c r="H86" i="50"/>
  <c r="AP95" i="50"/>
  <c r="AP96" i="50" s="1"/>
  <c r="AK95" i="50"/>
  <c r="AK96" i="50" s="1"/>
  <c r="AF95" i="50"/>
  <c r="AF96" i="50" s="1"/>
  <c r="AE95" i="50"/>
  <c r="AE96" i="50" s="1"/>
  <c r="A1" i="50"/>
  <c r="AO139" i="49"/>
  <c r="AO133" i="49"/>
  <c r="AR95" i="49"/>
  <c r="AR96" i="49" s="1"/>
  <c r="AK95" i="49"/>
  <c r="AK96" i="49" s="1"/>
  <c r="AC95" i="49"/>
  <c r="AC96" i="49" s="1"/>
  <c r="AS93" i="49"/>
  <c r="AS94" i="49" s="1"/>
  <c r="AR93" i="49"/>
  <c r="AR94" i="49" s="1"/>
  <c r="AQ93" i="49"/>
  <c r="AQ94" i="49" s="1"/>
  <c r="AP93" i="49"/>
  <c r="AP94" i="49" s="1"/>
  <c r="AO93" i="49"/>
  <c r="AO94" i="49" s="1"/>
  <c r="AN93" i="49"/>
  <c r="AN94" i="49" s="1"/>
  <c r="AM93" i="49"/>
  <c r="AM94" i="49" s="1"/>
  <c r="AL93" i="49"/>
  <c r="AL94" i="49" s="1"/>
  <c r="AK93" i="49"/>
  <c r="AK94" i="49" s="1"/>
  <c r="AJ93" i="49"/>
  <c r="AJ94" i="49" s="1"/>
  <c r="AI93" i="49"/>
  <c r="AI94" i="49" s="1"/>
  <c r="AH93" i="49"/>
  <c r="AH94" i="49" s="1"/>
  <c r="AG93" i="49"/>
  <c r="AG94" i="49" s="1"/>
  <c r="AF93" i="49"/>
  <c r="AF94" i="49" s="1"/>
  <c r="AE93" i="49"/>
  <c r="AE94" i="49" s="1"/>
  <c r="AD93" i="49"/>
  <c r="AD94" i="49" s="1"/>
  <c r="AC93" i="49"/>
  <c r="AC94" i="49" s="1"/>
  <c r="AB93" i="49"/>
  <c r="AB94" i="49" s="1"/>
  <c r="AA93" i="49"/>
  <c r="AA94" i="49" s="1"/>
  <c r="Z93" i="49"/>
  <c r="Z94" i="49" s="1"/>
  <c r="Y93" i="49"/>
  <c r="Y94" i="49" s="1"/>
  <c r="X93" i="49"/>
  <c r="X94" i="49" s="1"/>
  <c r="W93" i="49"/>
  <c r="W94" i="49" s="1"/>
  <c r="V93" i="49"/>
  <c r="V94" i="49" s="1"/>
  <c r="U93" i="49"/>
  <c r="U94" i="49" s="1"/>
  <c r="T93" i="49"/>
  <c r="T94" i="49" s="1"/>
  <c r="S93" i="49"/>
  <c r="S94" i="49" s="1"/>
  <c r="R93" i="49"/>
  <c r="R94" i="49" s="1"/>
  <c r="Q93" i="49"/>
  <c r="Q94" i="49" s="1"/>
  <c r="P93" i="49"/>
  <c r="P94" i="49" s="1"/>
  <c r="AS92" i="49"/>
  <c r="AR92" i="49"/>
  <c r="AQ92" i="49"/>
  <c r="AP92" i="49"/>
  <c r="AO92" i="49"/>
  <c r="AN92" i="49"/>
  <c r="AM92" i="49"/>
  <c r="AL92" i="49"/>
  <c r="AK92" i="49"/>
  <c r="AJ92" i="49"/>
  <c r="AI92" i="49"/>
  <c r="AH92" i="49"/>
  <c r="AG92" i="49"/>
  <c r="AF92" i="49"/>
  <c r="AE92" i="49"/>
  <c r="AD92" i="49"/>
  <c r="AC92" i="49"/>
  <c r="AB92" i="49"/>
  <c r="AA92" i="49"/>
  <c r="Z92" i="49"/>
  <c r="Y92" i="49"/>
  <c r="X92" i="49"/>
  <c r="W92" i="49"/>
  <c r="V92" i="49"/>
  <c r="U92" i="49"/>
  <c r="T92" i="49"/>
  <c r="S92" i="49"/>
  <c r="R92" i="49"/>
  <c r="Q92" i="49"/>
  <c r="P92" i="49"/>
  <c r="O92" i="49"/>
  <c r="O93" i="49" s="1"/>
  <c r="O94" i="49" s="1"/>
  <c r="N92" i="49"/>
  <c r="N93" i="49" s="1"/>
  <c r="N94" i="49" s="1"/>
  <c r="M92" i="49"/>
  <c r="M93" i="49" s="1"/>
  <c r="M94" i="49" s="1"/>
  <c r="L92" i="49"/>
  <c r="L93" i="49" s="1"/>
  <c r="L94" i="49" s="1"/>
  <c r="K92" i="49"/>
  <c r="K93" i="49" s="1"/>
  <c r="K94" i="49" s="1"/>
  <c r="J92" i="49"/>
  <c r="J93" i="49" s="1"/>
  <c r="J94" i="49" s="1"/>
  <c r="I92" i="49"/>
  <c r="I93" i="49" s="1"/>
  <c r="I94" i="49" s="1"/>
  <c r="H92" i="49"/>
  <c r="H93" i="49" s="1"/>
  <c r="H94" i="49" s="1"/>
  <c r="G92" i="49"/>
  <c r="G93" i="49" s="1"/>
  <c r="G94" i="49" s="1"/>
  <c r="F92" i="49"/>
  <c r="F93" i="49" s="1"/>
  <c r="F94" i="49" s="1"/>
  <c r="AS90" i="49"/>
  <c r="AS91" i="49" s="1"/>
  <c r="AR90" i="49"/>
  <c r="AR91" i="49" s="1"/>
  <c r="AQ90" i="49"/>
  <c r="AQ91" i="49" s="1"/>
  <c r="AP90" i="49"/>
  <c r="AP91" i="49" s="1"/>
  <c r="AO90" i="49"/>
  <c r="AO91" i="49" s="1"/>
  <c r="AN90" i="49"/>
  <c r="AN91" i="49" s="1"/>
  <c r="AM90" i="49"/>
  <c r="AM91" i="49" s="1"/>
  <c r="AL90" i="49"/>
  <c r="AL91" i="49" s="1"/>
  <c r="AK90" i="49"/>
  <c r="AK91" i="49" s="1"/>
  <c r="AJ90" i="49"/>
  <c r="AJ91" i="49" s="1"/>
  <c r="AI90" i="49"/>
  <c r="AI91" i="49" s="1"/>
  <c r="AH90" i="49"/>
  <c r="AH91" i="49" s="1"/>
  <c r="AG90" i="49"/>
  <c r="AG91" i="49" s="1"/>
  <c r="AF90" i="49"/>
  <c r="AF91" i="49" s="1"/>
  <c r="AE90" i="49"/>
  <c r="AE91" i="49" s="1"/>
  <c r="AD90" i="49"/>
  <c r="AD91" i="49" s="1"/>
  <c r="AC90" i="49"/>
  <c r="AC91" i="49" s="1"/>
  <c r="AB90" i="49"/>
  <c r="AB91" i="49" s="1"/>
  <c r="AA90" i="49"/>
  <c r="AA91" i="49" s="1"/>
  <c r="Z90" i="49"/>
  <c r="Z91" i="49" s="1"/>
  <c r="Y90" i="49"/>
  <c r="Y91" i="49" s="1"/>
  <c r="X90" i="49"/>
  <c r="X91" i="49" s="1"/>
  <c r="W90" i="49"/>
  <c r="W91" i="49" s="1"/>
  <c r="V90" i="49"/>
  <c r="V91" i="49" s="1"/>
  <c r="U90" i="49"/>
  <c r="U91" i="49" s="1"/>
  <c r="T90" i="49"/>
  <c r="T91" i="49" s="1"/>
  <c r="S90" i="49"/>
  <c r="S91" i="49" s="1"/>
  <c r="R90" i="49"/>
  <c r="R91" i="49" s="1"/>
  <c r="Q90" i="49"/>
  <c r="Q91" i="49" s="1"/>
  <c r="P90" i="49"/>
  <c r="P91" i="49" s="1"/>
  <c r="AS89" i="49"/>
  <c r="AR89" i="49"/>
  <c r="AQ89" i="49"/>
  <c r="AP89" i="49"/>
  <c r="AO89" i="49"/>
  <c r="AN89" i="49"/>
  <c r="AM89" i="49"/>
  <c r="AL89" i="49"/>
  <c r="AK89" i="49"/>
  <c r="AJ89" i="49"/>
  <c r="AI89" i="49"/>
  <c r="AH89" i="49"/>
  <c r="AG89" i="49"/>
  <c r="AF89" i="49"/>
  <c r="AE89" i="49"/>
  <c r="AD89" i="49"/>
  <c r="AC89" i="49"/>
  <c r="AB89" i="49"/>
  <c r="AA89" i="49"/>
  <c r="Z89" i="49"/>
  <c r="Y89" i="49"/>
  <c r="X89" i="49"/>
  <c r="W89" i="49"/>
  <c r="V89" i="49"/>
  <c r="U89" i="49"/>
  <c r="T89" i="49"/>
  <c r="S89" i="49"/>
  <c r="R89" i="49"/>
  <c r="Q89" i="49"/>
  <c r="P89" i="49"/>
  <c r="AS88" i="49"/>
  <c r="AR88" i="49"/>
  <c r="AQ88" i="49"/>
  <c r="AP88" i="49"/>
  <c r="AO88" i="49"/>
  <c r="AN88" i="49"/>
  <c r="AM88" i="49"/>
  <c r="AL88" i="49"/>
  <c r="AK88" i="49"/>
  <c r="AJ88" i="49"/>
  <c r="AI88" i="49"/>
  <c r="AH88" i="49"/>
  <c r="AG88" i="49"/>
  <c r="AF88" i="49"/>
  <c r="AE88" i="49"/>
  <c r="AD88" i="49"/>
  <c r="AC88" i="49"/>
  <c r="AB88" i="49"/>
  <c r="AA88" i="49"/>
  <c r="Z88" i="49"/>
  <c r="Y88" i="49"/>
  <c r="X88" i="49"/>
  <c r="W88" i="49"/>
  <c r="V88" i="49"/>
  <c r="U88" i="49"/>
  <c r="T88" i="49"/>
  <c r="S88" i="49"/>
  <c r="R88" i="49"/>
  <c r="Q88" i="49"/>
  <c r="P88" i="49"/>
  <c r="O88" i="49"/>
  <c r="N88" i="49"/>
  <c r="M88" i="49"/>
  <c r="L88" i="49"/>
  <c r="K88" i="49"/>
  <c r="J88" i="49"/>
  <c r="I88" i="49"/>
  <c r="H88" i="49"/>
  <c r="G88" i="49"/>
  <c r="F88" i="49"/>
  <c r="AS87" i="49"/>
  <c r="AR87" i="49"/>
  <c r="AQ87" i="49"/>
  <c r="AP87" i="49"/>
  <c r="AO87" i="49"/>
  <c r="AN87" i="49"/>
  <c r="AM87" i="49"/>
  <c r="AL87" i="49"/>
  <c r="AK87" i="49"/>
  <c r="AJ87" i="49"/>
  <c r="AI87" i="49"/>
  <c r="AH87" i="49"/>
  <c r="AG87" i="49"/>
  <c r="AF87" i="49"/>
  <c r="AE87" i="49"/>
  <c r="AD87" i="49"/>
  <c r="AC87" i="49"/>
  <c r="AB87" i="49"/>
  <c r="AA87" i="49"/>
  <c r="Z87" i="49"/>
  <c r="Y87" i="49"/>
  <c r="X87" i="49"/>
  <c r="W87" i="49"/>
  <c r="V87" i="49"/>
  <c r="U87" i="49"/>
  <c r="T87" i="49"/>
  <c r="S87" i="49"/>
  <c r="R87" i="49"/>
  <c r="Q87" i="49"/>
  <c r="P87" i="49"/>
  <c r="O87" i="49"/>
  <c r="N87" i="49"/>
  <c r="M87" i="49"/>
  <c r="L87" i="49"/>
  <c r="K87" i="49"/>
  <c r="J87" i="49"/>
  <c r="I87" i="49"/>
  <c r="H87" i="49"/>
  <c r="G87" i="49"/>
  <c r="F87" i="49"/>
  <c r="AU85" i="49"/>
  <c r="AU84" i="49"/>
  <c r="AU83" i="49"/>
  <c r="AU80" i="49"/>
  <c r="AU79" i="49"/>
  <c r="AU78" i="49"/>
  <c r="AU77" i="49"/>
  <c r="AU76" i="49"/>
  <c r="AU75" i="49"/>
  <c r="AU74" i="49"/>
  <c r="AU73" i="49"/>
  <c r="AU72" i="49"/>
  <c r="AU71" i="49"/>
  <c r="AU70" i="49"/>
  <c r="AU69" i="49"/>
  <c r="AU68" i="49"/>
  <c r="AU66" i="49"/>
  <c r="AU65" i="49"/>
  <c r="AU63" i="49"/>
  <c r="AU62" i="49"/>
  <c r="AU61" i="49"/>
  <c r="AU60" i="49"/>
  <c r="AU59" i="49"/>
  <c r="AU58" i="49"/>
  <c r="AU56" i="49"/>
  <c r="AU55" i="49"/>
  <c r="AU54" i="49"/>
  <c r="AU53" i="49"/>
  <c r="AU52" i="49"/>
  <c r="AU51" i="49"/>
  <c r="AU50" i="49"/>
  <c r="AU49" i="49"/>
  <c r="AU48" i="49"/>
  <c r="AU47" i="49"/>
  <c r="AU46" i="49"/>
  <c r="AT6" i="49"/>
  <c r="C117" i="49" s="1"/>
  <c r="AS86" i="49"/>
  <c r="AR86" i="49"/>
  <c r="AN86" i="49"/>
  <c r="AL86" i="49"/>
  <c r="AK86" i="49"/>
  <c r="AJ86" i="49"/>
  <c r="AH86" i="49"/>
  <c r="AG86" i="49"/>
  <c r="AF86" i="49"/>
  <c r="AB86" i="49"/>
  <c r="Z86" i="49"/>
  <c r="X86" i="49"/>
  <c r="V86" i="49"/>
  <c r="T86" i="49"/>
  <c r="M86" i="49"/>
  <c r="F86" i="49"/>
  <c r="AP95" i="49"/>
  <c r="AP96" i="49" s="1"/>
  <c r="AO95" i="49"/>
  <c r="AO96" i="49" s="1"/>
  <c r="AN95" i="49"/>
  <c r="AN96" i="49" s="1"/>
  <c r="AM95" i="49"/>
  <c r="AM96" i="49" s="1"/>
  <c r="AE95" i="49"/>
  <c r="AE96" i="49" s="1"/>
  <c r="X95" i="49"/>
  <c r="X96" i="49" s="1"/>
  <c r="W95" i="49"/>
  <c r="W96" i="49" s="1"/>
  <c r="R95" i="49"/>
  <c r="R96" i="49" s="1"/>
  <c r="A1" i="49"/>
  <c r="N155" i="47"/>
  <c r="N156" i="47"/>
  <c r="N157" i="47"/>
  <c r="N158" i="47"/>
  <c r="N159" i="47"/>
  <c r="N160" i="47"/>
  <c r="N161" i="47"/>
  <c r="N162" i="47"/>
  <c r="N163" i="47"/>
  <c r="N164" i="47"/>
  <c r="N165" i="47"/>
  <c r="N166" i="47"/>
  <c r="N167" i="47"/>
  <c r="N168" i="47"/>
  <c r="N169" i="47"/>
  <c r="N170" i="47"/>
  <c r="N171" i="47"/>
  <c r="N172" i="47"/>
  <c r="N173" i="47"/>
  <c r="N174" i="47"/>
  <c r="N175" i="47"/>
  <c r="N176" i="47"/>
  <c r="N177" i="47"/>
  <c r="N178" i="47"/>
  <c r="N179" i="47"/>
  <c r="N180" i="47"/>
  <c r="N181" i="47"/>
  <c r="N182" i="47"/>
  <c r="N183" i="47"/>
  <c r="N184" i="47"/>
  <c r="N185" i="47"/>
  <c r="N186" i="47"/>
  <c r="N187" i="47"/>
  <c r="N188" i="47"/>
  <c r="N189" i="47"/>
  <c r="N190" i="47"/>
  <c r="N191" i="47"/>
  <c r="N192" i="47"/>
  <c r="N193" i="47"/>
  <c r="N154" i="47"/>
  <c r="N109" i="47"/>
  <c r="N110" i="47"/>
  <c r="N111" i="47"/>
  <c r="N112" i="47"/>
  <c r="N113" i="47"/>
  <c r="N114" i="47"/>
  <c r="N115" i="47"/>
  <c r="N116" i="47"/>
  <c r="N117" i="47"/>
  <c r="N118" i="47"/>
  <c r="N119" i="47"/>
  <c r="N120" i="47"/>
  <c r="N121" i="47"/>
  <c r="N122" i="47"/>
  <c r="N123" i="47"/>
  <c r="N124" i="47"/>
  <c r="N125" i="47"/>
  <c r="N126" i="47"/>
  <c r="N127" i="47"/>
  <c r="N128" i="47"/>
  <c r="N129" i="47"/>
  <c r="N130" i="47"/>
  <c r="N131" i="47"/>
  <c r="N132" i="47"/>
  <c r="N133" i="47"/>
  <c r="N134" i="47"/>
  <c r="N135" i="47"/>
  <c r="N136" i="47"/>
  <c r="N137" i="47"/>
  <c r="N138" i="47"/>
  <c r="N139" i="47"/>
  <c r="N140" i="47"/>
  <c r="N141" i="47"/>
  <c r="N142" i="47"/>
  <c r="N143" i="47"/>
  <c r="N144" i="47"/>
  <c r="N145" i="47"/>
  <c r="N146" i="47"/>
  <c r="N147" i="47"/>
  <c r="N108" i="47"/>
  <c r="N63" i="47"/>
  <c r="N64" i="47"/>
  <c r="N65" i="47"/>
  <c r="N66" i="47"/>
  <c r="N67" i="47"/>
  <c r="N68" i="47"/>
  <c r="N69" i="47"/>
  <c r="N70" i="47"/>
  <c r="N71" i="47"/>
  <c r="N72" i="47"/>
  <c r="N73" i="47"/>
  <c r="N74" i="47"/>
  <c r="N75" i="47"/>
  <c r="N76" i="47"/>
  <c r="N77" i="47"/>
  <c r="N78" i="47"/>
  <c r="N79" i="47"/>
  <c r="N80" i="47"/>
  <c r="N81" i="47"/>
  <c r="N82" i="47"/>
  <c r="N83" i="47"/>
  <c r="N84" i="47"/>
  <c r="N85" i="47"/>
  <c r="N86" i="47"/>
  <c r="N87" i="47"/>
  <c r="N88" i="47"/>
  <c r="N89" i="47"/>
  <c r="N90" i="47"/>
  <c r="N91" i="47"/>
  <c r="N92" i="47"/>
  <c r="N93" i="47"/>
  <c r="N94" i="47"/>
  <c r="N95" i="47"/>
  <c r="N96" i="47"/>
  <c r="N97" i="47"/>
  <c r="N98" i="47"/>
  <c r="N99" i="47"/>
  <c r="N100" i="47"/>
  <c r="N101" i="47"/>
  <c r="N62" i="47"/>
  <c r="S95" i="50" l="1"/>
  <c r="S96" i="50" s="1"/>
  <c r="P95" i="51"/>
  <c r="P96" i="51" s="1"/>
  <c r="H95" i="50"/>
  <c r="H96" i="50" s="1"/>
  <c r="Q95" i="51"/>
  <c r="Q96" i="51" s="1"/>
  <c r="K95" i="50"/>
  <c r="K96" i="50" s="1"/>
  <c r="S95" i="51"/>
  <c r="S96" i="51" s="1"/>
  <c r="R95" i="51"/>
  <c r="R96" i="51" s="1"/>
  <c r="N95" i="51"/>
  <c r="N96" i="51" s="1"/>
  <c r="C117" i="51"/>
  <c r="AU49" i="50"/>
  <c r="AU50" i="50"/>
  <c r="AU51" i="50"/>
  <c r="AU52" i="50"/>
  <c r="AU53" i="50"/>
  <c r="C117" i="50"/>
  <c r="V95" i="51"/>
  <c r="V96" i="51" s="1"/>
  <c r="AU76" i="51"/>
  <c r="K95" i="51"/>
  <c r="K96" i="51" s="1"/>
  <c r="X95" i="51"/>
  <c r="X96" i="51" s="1"/>
  <c r="M95" i="51"/>
  <c r="M96" i="51" s="1"/>
  <c r="Y95" i="51"/>
  <c r="Y96" i="51" s="1"/>
  <c r="AU84" i="51"/>
  <c r="AU82" i="50"/>
  <c r="C125" i="49"/>
  <c r="L95" i="50"/>
  <c r="L96" i="50" s="1"/>
  <c r="G95" i="50"/>
  <c r="G96" i="50" s="1"/>
  <c r="H95" i="51"/>
  <c r="H96" i="51" s="1"/>
  <c r="T95" i="51"/>
  <c r="T96" i="51" s="1"/>
  <c r="W95" i="51"/>
  <c r="W96" i="51" s="1"/>
  <c r="O95" i="51"/>
  <c r="O96" i="51" s="1"/>
  <c r="C125" i="51"/>
  <c r="C128" i="51"/>
  <c r="L95" i="51"/>
  <c r="L96" i="51" s="1"/>
  <c r="J95" i="51"/>
  <c r="J96" i="51" s="1"/>
  <c r="I95" i="51"/>
  <c r="I96" i="51" s="1"/>
  <c r="G95" i="51"/>
  <c r="G96" i="51" s="1"/>
  <c r="AU48" i="50"/>
  <c r="C122" i="50"/>
  <c r="C123" i="50"/>
  <c r="C124" i="50"/>
  <c r="F95" i="50"/>
  <c r="F96" i="50" s="1"/>
  <c r="AU69" i="51"/>
  <c r="AU48" i="51"/>
  <c r="C127" i="51"/>
  <c r="AT88" i="51"/>
  <c r="C118" i="51" s="1"/>
  <c r="C120" i="51"/>
  <c r="C121" i="51"/>
  <c r="C122" i="51"/>
  <c r="C123" i="51"/>
  <c r="C124" i="51"/>
  <c r="C126" i="51"/>
  <c r="C127" i="50"/>
  <c r="C125" i="50"/>
  <c r="C120" i="50"/>
  <c r="C126" i="50"/>
  <c r="C128" i="50"/>
  <c r="C121" i="50"/>
  <c r="C127" i="49"/>
  <c r="C120" i="49"/>
  <c r="C122" i="49"/>
  <c r="C126" i="49"/>
  <c r="C128" i="49"/>
  <c r="D128" i="49" s="1"/>
  <c r="C121" i="49"/>
  <c r="C123" i="49"/>
  <c r="N95" i="50"/>
  <c r="N96" i="50" s="1"/>
  <c r="X95" i="50"/>
  <c r="X96" i="50" s="1"/>
  <c r="I95" i="50"/>
  <c r="I96" i="50" s="1"/>
  <c r="Y95" i="50"/>
  <c r="Y96" i="50" s="1"/>
  <c r="W95" i="50"/>
  <c r="W96" i="50" s="1"/>
  <c r="J95" i="50"/>
  <c r="J96" i="50" s="1"/>
  <c r="M95" i="50"/>
  <c r="M96" i="50" s="1"/>
  <c r="U95" i="50"/>
  <c r="U96" i="50" s="1"/>
  <c r="T95" i="50"/>
  <c r="T96" i="50" s="1"/>
  <c r="V95" i="50"/>
  <c r="V96" i="50" s="1"/>
  <c r="Q95" i="50"/>
  <c r="Q96" i="50" s="1"/>
  <c r="AU66" i="50"/>
  <c r="AU60" i="50"/>
  <c r="AU58" i="50"/>
  <c r="C116" i="50"/>
  <c r="AU74" i="50"/>
  <c r="J95" i="49"/>
  <c r="J96" i="49" s="1"/>
  <c r="AU67" i="49"/>
  <c r="AU64" i="49"/>
  <c r="K95" i="49"/>
  <c r="K96" i="49" s="1"/>
  <c r="AU57" i="49"/>
  <c r="N95" i="49"/>
  <c r="N96" i="49" s="1"/>
  <c r="O95" i="49"/>
  <c r="O96" i="49" s="1"/>
  <c r="M95" i="49"/>
  <c r="M96" i="49" s="1"/>
  <c r="R195" i="47" a="1"/>
  <c r="R195" i="47" s="1"/>
  <c r="R103" i="47" a="1"/>
  <c r="R103" i="47" s="1"/>
  <c r="AA195" i="47" a="1"/>
  <c r="AA195" i="47" s="1"/>
  <c r="AA149" i="47" a="1"/>
  <c r="AA149" i="47" s="1"/>
  <c r="U195" i="47" a="1"/>
  <c r="U195" i="47" s="1"/>
  <c r="V195" i="47" a="1"/>
  <c r="V195" i="47" s="1"/>
  <c r="W195" i="47" a="1"/>
  <c r="W195" i="47" s="1"/>
  <c r="X195" i="47" a="1"/>
  <c r="X195" i="47" s="1"/>
  <c r="Y195" i="47" a="1"/>
  <c r="Y195" i="47" s="1"/>
  <c r="Z195" i="47" a="1"/>
  <c r="Z195" i="47" s="1"/>
  <c r="S195" i="47" a="1"/>
  <c r="S195" i="47" s="1"/>
  <c r="T195" i="47" a="1"/>
  <c r="T195" i="47" s="1"/>
  <c r="X149" i="47" a="1"/>
  <c r="X149" i="47" s="1"/>
  <c r="Y149" i="47" a="1"/>
  <c r="Y149" i="47" s="1"/>
  <c r="Z149" i="47" a="1"/>
  <c r="Z149" i="47" s="1"/>
  <c r="R149" i="47" a="1"/>
  <c r="R149" i="47" s="1"/>
  <c r="S149" i="47" a="1"/>
  <c r="S149" i="47" s="1"/>
  <c r="T149" i="47" a="1"/>
  <c r="T149" i="47" s="1"/>
  <c r="U149" i="47" a="1"/>
  <c r="U149" i="47" s="1"/>
  <c r="W149" i="47" a="1"/>
  <c r="W149" i="47" s="1"/>
  <c r="V149" i="47" a="1"/>
  <c r="V149" i="47" s="1"/>
  <c r="T103" i="47" a="1"/>
  <c r="T103" i="47" s="1"/>
  <c r="Y103" i="47" a="1"/>
  <c r="Y103" i="47" s="1"/>
  <c r="U103" i="47" a="1"/>
  <c r="U103" i="47" s="1"/>
  <c r="AA103" i="47" a="1"/>
  <c r="AA103" i="47" s="1"/>
  <c r="L95" i="49"/>
  <c r="L96" i="49" s="1"/>
  <c r="W103" i="47" a="1"/>
  <c r="W103" i="47" s="1"/>
  <c r="V103" i="47" a="1"/>
  <c r="V103" i="47" s="1"/>
  <c r="X103" i="47" a="1"/>
  <c r="X103" i="47" s="1"/>
  <c r="M89" i="49"/>
  <c r="M90" i="49" s="1"/>
  <c r="M91" i="49" s="1"/>
  <c r="Z103" i="47" a="1"/>
  <c r="Z103" i="47" s="1"/>
  <c r="S103" i="47" a="1"/>
  <c r="S103" i="47" s="1"/>
  <c r="AT4" i="51"/>
  <c r="AT4" i="50"/>
  <c r="AT4" i="49"/>
  <c r="AU47" i="51"/>
  <c r="M89" i="51"/>
  <c r="M90" i="51" s="1"/>
  <c r="M91" i="51" s="1"/>
  <c r="F95" i="51"/>
  <c r="F96" i="51" s="1"/>
  <c r="C116" i="51"/>
  <c r="G89" i="51"/>
  <c r="G90" i="51" s="1"/>
  <c r="G91" i="51" s="1"/>
  <c r="O89" i="51"/>
  <c r="O90" i="51" s="1"/>
  <c r="O91" i="51" s="1"/>
  <c r="AU6" i="51"/>
  <c r="H89" i="51"/>
  <c r="H90" i="51" s="1"/>
  <c r="H91" i="51" s="1"/>
  <c r="I89" i="51"/>
  <c r="I90" i="51" s="1"/>
  <c r="I91" i="51" s="1"/>
  <c r="J89" i="51"/>
  <c r="J90" i="51" s="1"/>
  <c r="J91" i="51" s="1"/>
  <c r="K89" i="51"/>
  <c r="K90" i="51" s="1"/>
  <c r="K91" i="51" s="1"/>
  <c r="AT88" i="50"/>
  <c r="C118" i="50" s="1"/>
  <c r="AU47" i="50"/>
  <c r="M89" i="50"/>
  <c r="M90" i="50" s="1"/>
  <c r="M91" i="50" s="1"/>
  <c r="AU6" i="50"/>
  <c r="H89" i="50"/>
  <c r="H90" i="50" s="1"/>
  <c r="H91" i="50" s="1"/>
  <c r="I89" i="50"/>
  <c r="I90" i="50" s="1"/>
  <c r="I91" i="50" s="1"/>
  <c r="G89" i="50"/>
  <c r="G90" i="50" s="1"/>
  <c r="G91" i="50" s="1"/>
  <c r="O95" i="50"/>
  <c r="O96" i="50" s="1"/>
  <c r="J89" i="50"/>
  <c r="J90" i="50" s="1"/>
  <c r="J91" i="50" s="1"/>
  <c r="K89" i="50"/>
  <c r="K90" i="50" s="1"/>
  <c r="K91" i="50" s="1"/>
  <c r="F89" i="49"/>
  <c r="F90" i="49" s="1"/>
  <c r="F91" i="49" s="1"/>
  <c r="N89" i="49"/>
  <c r="N90" i="49" s="1"/>
  <c r="N91" i="49" s="1"/>
  <c r="F95" i="49"/>
  <c r="F96" i="49" s="1"/>
  <c r="C116" i="49"/>
  <c r="AT88" i="49"/>
  <c r="C118" i="49" s="1"/>
  <c r="AU45" i="49"/>
  <c r="G89" i="49"/>
  <c r="G90" i="49" s="1"/>
  <c r="G91" i="49" s="1"/>
  <c r="O89" i="49"/>
  <c r="O90" i="49" s="1"/>
  <c r="O91" i="49" s="1"/>
  <c r="AU6" i="49"/>
  <c r="H89" i="49"/>
  <c r="H90" i="49" s="1"/>
  <c r="H91" i="49" s="1"/>
  <c r="I89" i="49"/>
  <c r="I90" i="49" s="1"/>
  <c r="I91" i="49" s="1"/>
  <c r="C124" i="49"/>
  <c r="J89" i="49"/>
  <c r="J90" i="49" s="1"/>
  <c r="J91" i="49" s="1"/>
  <c r="K89" i="49"/>
  <c r="K90" i="49" s="1"/>
  <c r="K91" i="49" s="1"/>
  <c r="N17" i="47"/>
  <c r="N18" i="47"/>
  <c r="N19" i="47"/>
  <c r="N20" i="47"/>
  <c r="N21" i="47"/>
  <c r="N22" i="47"/>
  <c r="N23" i="47"/>
  <c r="N24" i="47"/>
  <c r="N25" i="47"/>
  <c r="N26" i="47"/>
  <c r="N27" i="47"/>
  <c r="N28" i="47"/>
  <c r="N29" i="47"/>
  <c r="N30" i="47"/>
  <c r="N31" i="47"/>
  <c r="N32" i="47"/>
  <c r="N33" i="47"/>
  <c r="N34" i="47"/>
  <c r="N35" i="47"/>
  <c r="N36" i="47"/>
  <c r="N37" i="47"/>
  <c r="N38" i="47"/>
  <c r="N39" i="47"/>
  <c r="N40" i="47"/>
  <c r="N41" i="47"/>
  <c r="N42" i="47"/>
  <c r="N43" i="47"/>
  <c r="N44" i="47"/>
  <c r="N45" i="47"/>
  <c r="N46" i="47"/>
  <c r="N47" i="47"/>
  <c r="N48" i="47"/>
  <c r="N49" i="47"/>
  <c r="N50" i="47"/>
  <c r="N51" i="47"/>
  <c r="N52" i="47"/>
  <c r="N53" i="47"/>
  <c r="N54" i="47"/>
  <c r="N55" i="47"/>
  <c r="N16" i="47"/>
  <c r="AB17" i="47"/>
  <c r="AB55" i="47"/>
  <c r="AB54" i="47"/>
  <c r="AB53" i="47"/>
  <c r="AB52" i="47"/>
  <c r="AB51" i="47"/>
  <c r="AB50" i="47"/>
  <c r="AB49" i="47"/>
  <c r="AB48" i="47"/>
  <c r="AB47" i="47"/>
  <c r="AB46" i="47"/>
  <c r="AB45" i="47"/>
  <c r="AB44" i="47"/>
  <c r="AB43" i="47"/>
  <c r="AB42" i="47"/>
  <c r="AB41" i="47"/>
  <c r="AB40" i="47"/>
  <c r="AB39" i="47"/>
  <c r="AB38" i="47"/>
  <c r="AB37" i="47"/>
  <c r="AB36" i="47"/>
  <c r="AB35" i="47"/>
  <c r="AB34" i="47"/>
  <c r="AB33" i="47"/>
  <c r="AB32" i="47"/>
  <c r="AB31" i="47"/>
  <c r="AB30" i="47"/>
  <c r="AB29" i="47"/>
  <c r="AB28" i="47"/>
  <c r="AB27" i="47"/>
  <c r="AB26" i="47"/>
  <c r="AB25" i="47"/>
  <c r="AB24" i="47"/>
  <c r="AB23" i="47"/>
  <c r="AB22" i="47"/>
  <c r="AB21" i="47"/>
  <c r="AB20" i="47"/>
  <c r="AB19" i="47"/>
  <c r="AB18" i="47"/>
  <c r="AB16" i="47"/>
  <c r="AU88" i="51" l="1"/>
  <c r="AU88" i="50"/>
  <c r="AU88" i="49"/>
  <c r="C129" i="51"/>
  <c r="D120" i="51" s="1"/>
  <c r="C129" i="50"/>
  <c r="D125" i="50" s="1"/>
  <c r="C129" i="49"/>
  <c r="D120" i="49" s="1"/>
  <c r="AO133" i="1"/>
  <c r="AO139" i="1"/>
  <c r="S194" i="47"/>
  <c r="T194" i="47"/>
  <c r="U194" i="47"/>
  <c r="V194" i="47"/>
  <c r="W194" i="47"/>
  <c r="X194" i="47"/>
  <c r="Y194" i="47"/>
  <c r="Z194" i="47"/>
  <c r="AA194" i="47"/>
  <c r="R194" i="47"/>
  <c r="T148" i="47"/>
  <c r="U148" i="47"/>
  <c r="V148" i="47"/>
  <c r="W148" i="47"/>
  <c r="X148" i="47"/>
  <c r="Y148" i="47"/>
  <c r="Z148" i="47"/>
  <c r="AA148" i="47"/>
  <c r="S148" i="47"/>
  <c r="C133" i="50" s="1"/>
  <c r="R148" i="47"/>
  <c r="T102" i="47"/>
  <c r="U102" i="47"/>
  <c r="V102" i="47"/>
  <c r="W102" i="47"/>
  <c r="X102" i="47"/>
  <c r="Y102" i="47"/>
  <c r="D139" i="49" s="1"/>
  <c r="Z102" i="47"/>
  <c r="D140" i="49" s="1"/>
  <c r="AA102" i="47"/>
  <c r="S102" i="47"/>
  <c r="R102" i="47"/>
  <c r="T56" i="47"/>
  <c r="U56" i="47"/>
  <c r="V56" i="47"/>
  <c r="W56" i="47"/>
  <c r="X56" i="47"/>
  <c r="Y56" i="47"/>
  <c r="Z56" i="47"/>
  <c r="D140" i="1" s="1"/>
  <c r="AA56" i="47"/>
  <c r="S56" i="47"/>
  <c r="R56" i="47"/>
  <c r="A132" i="1" s="1"/>
  <c r="AA16" i="47"/>
  <c r="AA17" i="47"/>
  <c r="AA18" i="47"/>
  <c r="AA19" i="47"/>
  <c r="AA20" i="47"/>
  <c r="AA21" i="47"/>
  <c r="AA22" i="47"/>
  <c r="AA23" i="47"/>
  <c r="AA24" i="47"/>
  <c r="AA25" i="47"/>
  <c r="AA26" i="47"/>
  <c r="AA27" i="47"/>
  <c r="AA28" i="47"/>
  <c r="AA29" i="47"/>
  <c r="AA30" i="47"/>
  <c r="AA31" i="47"/>
  <c r="AA32" i="47"/>
  <c r="AA33" i="47"/>
  <c r="AA34" i="47"/>
  <c r="AA35" i="47"/>
  <c r="AA36" i="47"/>
  <c r="AA37" i="47"/>
  <c r="AA38" i="47"/>
  <c r="AA39" i="47"/>
  <c r="AA40" i="47"/>
  <c r="AA41" i="47"/>
  <c r="AA42" i="47"/>
  <c r="AA43" i="47"/>
  <c r="AA44" i="47"/>
  <c r="AA45" i="47"/>
  <c r="AA46" i="47"/>
  <c r="AA47" i="47"/>
  <c r="AA48" i="47"/>
  <c r="AA49" i="47"/>
  <c r="AA50" i="47"/>
  <c r="AA51" i="47"/>
  <c r="AA52" i="47"/>
  <c r="AA53" i="47"/>
  <c r="AA54" i="47"/>
  <c r="AA55" i="47"/>
  <c r="Z16" i="47"/>
  <c r="Z17" i="47"/>
  <c r="Z18" i="47"/>
  <c r="Z19" i="47"/>
  <c r="Z20" i="47"/>
  <c r="Z21" i="47"/>
  <c r="Z22" i="47"/>
  <c r="Z23" i="47"/>
  <c r="Z24" i="47"/>
  <c r="Z25" i="47"/>
  <c r="Z26" i="47"/>
  <c r="Z27" i="47"/>
  <c r="Z28" i="47"/>
  <c r="Z29" i="47"/>
  <c r="Z30" i="47"/>
  <c r="Z31" i="47"/>
  <c r="Z32" i="47"/>
  <c r="Z33" i="47"/>
  <c r="Z34" i="47"/>
  <c r="Z35" i="47"/>
  <c r="Z36" i="47"/>
  <c r="Z37" i="47"/>
  <c r="Z38" i="47"/>
  <c r="Z39" i="47"/>
  <c r="Z40" i="47"/>
  <c r="Z41" i="47"/>
  <c r="Z42" i="47"/>
  <c r="Z43" i="47"/>
  <c r="Z44" i="47"/>
  <c r="Z45" i="47"/>
  <c r="Z46" i="47"/>
  <c r="Z47" i="47"/>
  <c r="Z48" i="47"/>
  <c r="Z49" i="47"/>
  <c r="Z50" i="47"/>
  <c r="Z51" i="47"/>
  <c r="Z52" i="47"/>
  <c r="Z53" i="47"/>
  <c r="Z54" i="47"/>
  <c r="Z55" i="47"/>
  <c r="Y16" i="47"/>
  <c r="Y17" i="47"/>
  <c r="Y18" i="47"/>
  <c r="Y19" i="47"/>
  <c r="Y20" i="47"/>
  <c r="Y21" i="47"/>
  <c r="Y22" i="47"/>
  <c r="Y23" i="47"/>
  <c r="Y24" i="47"/>
  <c r="Y25" i="47"/>
  <c r="Y26" i="47"/>
  <c r="Y27" i="47"/>
  <c r="Y28" i="47"/>
  <c r="Y29" i="47"/>
  <c r="Y30" i="47"/>
  <c r="Y31" i="47"/>
  <c r="Y32" i="47"/>
  <c r="Y33" i="47"/>
  <c r="Y34" i="47"/>
  <c r="Y35" i="47"/>
  <c r="Y36" i="47"/>
  <c r="Y37" i="47"/>
  <c r="Y38" i="47"/>
  <c r="Y39" i="47"/>
  <c r="Y40" i="47"/>
  <c r="Y41" i="47"/>
  <c r="Y42" i="47"/>
  <c r="Y43" i="47"/>
  <c r="Y44" i="47"/>
  <c r="Y45" i="47"/>
  <c r="Y46" i="47"/>
  <c r="Y47" i="47"/>
  <c r="Y48" i="47"/>
  <c r="Y49" i="47"/>
  <c r="Y50" i="47"/>
  <c r="Y51" i="47"/>
  <c r="Y52" i="47"/>
  <c r="Y53" i="47"/>
  <c r="Y54" i="47"/>
  <c r="Y55" i="47"/>
  <c r="X16" i="47"/>
  <c r="X17" i="47"/>
  <c r="X18" i="47"/>
  <c r="X19" i="47"/>
  <c r="X20" i="47"/>
  <c r="X21" i="47"/>
  <c r="X22" i="47"/>
  <c r="X23" i="47"/>
  <c r="X24" i="47"/>
  <c r="X25" i="47"/>
  <c r="X26" i="47"/>
  <c r="X27" i="47"/>
  <c r="X28" i="47"/>
  <c r="X29" i="47"/>
  <c r="X30" i="47"/>
  <c r="X31" i="47"/>
  <c r="X32" i="47"/>
  <c r="X33" i="47"/>
  <c r="X34" i="47"/>
  <c r="X35" i="47"/>
  <c r="X36" i="47"/>
  <c r="X37" i="47"/>
  <c r="X38" i="47"/>
  <c r="X39" i="47"/>
  <c r="X40" i="47"/>
  <c r="X41" i="47"/>
  <c r="X42" i="47"/>
  <c r="X43" i="47"/>
  <c r="X44" i="47"/>
  <c r="X45" i="47"/>
  <c r="X46" i="47"/>
  <c r="X47" i="47"/>
  <c r="X48" i="47"/>
  <c r="X49" i="47"/>
  <c r="X50" i="47"/>
  <c r="X51" i="47"/>
  <c r="X52" i="47"/>
  <c r="X53" i="47"/>
  <c r="X54" i="47"/>
  <c r="X55" i="47"/>
  <c r="W16" i="47"/>
  <c r="W17" i="47"/>
  <c r="W18" i="47"/>
  <c r="W19" i="47"/>
  <c r="W20" i="47"/>
  <c r="W21" i="47"/>
  <c r="W22" i="47"/>
  <c r="W23" i="47"/>
  <c r="W24" i="47"/>
  <c r="W25" i="47"/>
  <c r="W26" i="47"/>
  <c r="W27" i="47"/>
  <c r="W28" i="47"/>
  <c r="W29" i="47"/>
  <c r="W30" i="47"/>
  <c r="W31" i="47"/>
  <c r="W32" i="47"/>
  <c r="W33" i="47"/>
  <c r="W34" i="47"/>
  <c r="W35" i="47"/>
  <c r="W36" i="47"/>
  <c r="W37" i="47"/>
  <c r="W38" i="47"/>
  <c r="W39" i="47"/>
  <c r="W40" i="47"/>
  <c r="W41" i="47"/>
  <c r="W42" i="47"/>
  <c r="W43" i="47"/>
  <c r="W44" i="47"/>
  <c r="W45" i="47"/>
  <c r="W46" i="47"/>
  <c r="W47" i="47"/>
  <c r="W48" i="47"/>
  <c r="W49" i="47"/>
  <c r="W50" i="47"/>
  <c r="W51" i="47"/>
  <c r="W52" i="47"/>
  <c r="W53" i="47"/>
  <c r="W54" i="47"/>
  <c r="W55" i="47"/>
  <c r="V16" i="47"/>
  <c r="V17" i="47"/>
  <c r="V18" i="47"/>
  <c r="V19" i="47"/>
  <c r="V20" i="47"/>
  <c r="V21" i="47"/>
  <c r="V22" i="47"/>
  <c r="V23" i="47"/>
  <c r="V24" i="47"/>
  <c r="V25" i="47"/>
  <c r="V26" i="47"/>
  <c r="V27" i="47"/>
  <c r="V28" i="47"/>
  <c r="V29" i="47"/>
  <c r="V30" i="47"/>
  <c r="V31" i="47"/>
  <c r="V32" i="47"/>
  <c r="V33" i="47"/>
  <c r="V34" i="47"/>
  <c r="V35" i="47"/>
  <c r="V36" i="47"/>
  <c r="V37" i="47"/>
  <c r="V38" i="47"/>
  <c r="V39" i="47"/>
  <c r="V40" i="47"/>
  <c r="V41" i="47"/>
  <c r="V42" i="47"/>
  <c r="V43" i="47"/>
  <c r="V44" i="47"/>
  <c r="V45" i="47"/>
  <c r="V46" i="47"/>
  <c r="V47" i="47"/>
  <c r="V48" i="47"/>
  <c r="V49" i="47"/>
  <c r="V50" i="47"/>
  <c r="V51" i="47"/>
  <c r="V52" i="47"/>
  <c r="V53" i="47"/>
  <c r="V54" i="47"/>
  <c r="V55" i="47"/>
  <c r="U16" i="47"/>
  <c r="U17" i="47"/>
  <c r="U18" i="47"/>
  <c r="U19" i="47"/>
  <c r="U20" i="47"/>
  <c r="U21" i="47"/>
  <c r="U22" i="47"/>
  <c r="U23" i="47"/>
  <c r="U24" i="47"/>
  <c r="U25" i="47"/>
  <c r="U26" i="47"/>
  <c r="U27" i="47"/>
  <c r="U28" i="47"/>
  <c r="U29" i="47"/>
  <c r="U30" i="47"/>
  <c r="U31" i="47"/>
  <c r="U32" i="47"/>
  <c r="U33" i="47"/>
  <c r="U34" i="47"/>
  <c r="U35" i="47"/>
  <c r="U36" i="47"/>
  <c r="U37" i="47"/>
  <c r="U38" i="47"/>
  <c r="U39" i="47"/>
  <c r="U40" i="47"/>
  <c r="U41" i="47"/>
  <c r="U42" i="47"/>
  <c r="U43" i="47"/>
  <c r="U44" i="47"/>
  <c r="U45" i="47"/>
  <c r="U46" i="47"/>
  <c r="U47" i="47"/>
  <c r="U48" i="47"/>
  <c r="U49" i="47"/>
  <c r="U50" i="47"/>
  <c r="U51" i="47"/>
  <c r="U52" i="47"/>
  <c r="U53" i="47"/>
  <c r="U54" i="47"/>
  <c r="U55" i="47"/>
  <c r="T16" i="47"/>
  <c r="T17" i="47"/>
  <c r="T18" i="47"/>
  <c r="T19" i="47"/>
  <c r="T20" i="47"/>
  <c r="T21" i="47"/>
  <c r="T22" i="47"/>
  <c r="T23" i="47"/>
  <c r="T24" i="47"/>
  <c r="T25" i="47"/>
  <c r="T26" i="47"/>
  <c r="T27" i="47"/>
  <c r="T28" i="47"/>
  <c r="T29" i="47"/>
  <c r="T30" i="47"/>
  <c r="T31" i="47"/>
  <c r="T32" i="47"/>
  <c r="T33" i="47"/>
  <c r="T34" i="47"/>
  <c r="T35" i="47"/>
  <c r="T36" i="47"/>
  <c r="T37" i="47"/>
  <c r="T38" i="47"/>
  <c r="T39" i="47"/>
  <c r="T40" i="47"/>
  <c r="T41" i="47"/>
  <c r="T42" i="47"/>
  <c r="T43" i="47"/>
  <c r="T44" i="47"/>
  <c r="T45" i="47"/>
  <c r="T46" i="47"/>
  <c r="T47" i="47"/>
  <c r="T48" i="47"/>
  <c r="T49" i="47"/>
  <c r="T50" i="47"/>
  <c r="T51" i="47"/>
  <c r="T52" i="47"/>
  <c r="T53" i="47"/>
  <c r="T54" i="47"/>
  <c r="T55" i="47"/>
  <c r="S16" i="47"/>
  <c r="S17" i="47"/>
  <c r="S18" i="47"/>
  <c r="S19" i="47"/>
  <c r="S20" i="47"/>
  <c r="S21" i="47"/>
  <c r="S22" i="47"/>
  <c r="S23" i="47"/>
  <c r="S24" i="47"/>
  <c r="S25" i="47"/>
  <c r="S26" i="47"/>
  <c r="S27" i="47"/>
  <c r="S28" i="47"/>
  <c r="S29" i="47"/>
  <c r="S30" i="47"/>
  <c r="S31" i="47"/>
  <c r="S32" i="47"/>
  <c r="S33" i="47"/>
  <c r="S34" i="47"/>
  <c r="S35" i="47"/>
  <c r="S36" i="47"/>
  <c r="S37" i="47"/>
  <c r="S38" i="47"/>
  <c r="S39" i="47"/>
  <c r="S40" i="47"/>
  <c r="S41" i="47"/>
  <c r="S42" i="47"/>
  <c r="S43" i="47"/>
  <c r="S44" i="47"/>
  <c r="S45" i="47"/>
  <c r="S46" i="47"/>
  <c r="S47" i="47"/>
  <c r="S48" i="47"/>
  <c r="S49" i="47"/>
  <c r="S50" i="47"/>
  <c r="S51" i="47"/>
  <c r="S52" i="47"/>
  <c r="S53" i="47"/>
  <c r="S54" i="47"/>
  <c r="S55" i="47"/>
  <c r="R54" i="47"/>
  <c r="R55" i="47"/>
  <c r="R24" i="47"/>
  <c r="R25" i="47"/>
  <c r="R26" i="47"/>
  <c r="R27" i="47"/>
  <c r="R28" i="47"/>
  <c r="R29" i="47"/>
  <c r="R30" i="47"/>
  <c r="R31" i="47"/>
  <c r="R32" i="47"/>
  <c r="R33" i="47"/>
  <c r="R34" i="47"/>
  <c r="R35" i="47"/>
  <c r="R36" i="47"/>
  <c r="R37" i="47"/>
  <c r="R38" i="47"/>
  <c r="R39" i="47"/>
  <c r="R40" i="47"/>
  <c r="R41" i="47"/>
  <c r="R42" i="47"/>
  <c r="R43" i="47"/>
  <c r="R44" i="47"/>
  <c r="R45" i="47"/>
  <c r="R46" i="47"/>
  <c r="R47" i="47"/>
  <c r="R48" i="47"/>
  <c r="R49" i="47"/>
  <c r="R50" i="47"/>
  <c r="R51" i="47"/>
  <c r="R52" i="47"/>
  <c r="R53" i="47"/>
  <c r="R23" i="47"/>
  <c r="R22" i="47"/>
  <c r="R21" i="47"/>
  <c r="R20" i="47"/>
  <c r="R19" i="47"/>
  <c r="R18" i="47"/>
  <c r="R17" i="47"/>
  <c r="AS15" i="7"/>
  <c r="R16" i="47"/>
  <c r="D124" i="51" l="1"/>
  <c r="D123" i="51"/>
  <c r="C133" i="49"/>
  <c r="A133" i="49"/>
  <c r="D125" i="51"/>
  <c r="D128" i="51"/>
  <c r="D121" i="50"/>
  <c r="D123" i="50"/>
  <c r="D120" i="50"/>
  <c r="D128" i="50"/>
  <c r="D139" i="50"/>
  <c r="A139" i="50"/>
  <c r="C139" i="50"/>
  <c r="D138" i="51"/>
  <c r="C138" i="51"/>
  <c r="A138" i="51"/>
  <c r="A141" i="50"/>
  <c r="D141" i="50"/>
  <c r="C141" i="50"/>
  <c r="C140" i="50"/>
  <c r="D140" i="50"/>
  <c r="A140" i="50"/>
  <c r="R57" i="47" a="1"/>
  <c r="R57" i="47" s="1"/>
  <c r="D132" i="1" s="1"/>
  <c r="A138" i="50"/>
  <c r="C138" i="50"/>
  <c r="D138" i="50"/>
  <c r="D141" i="51"/>
  <c r="C141" i="51"/>
  <c r="A141" i="51"/>
  <c r="A140" i="51"/>
  <c r="D140" i="51"/>
  <c r="C140" i="51"/>
  <c r="D139" i="51"/>
  <c r="C139" i="51"/>
  <c r="A139" i="51"/>
  <c r="C134" i="51"/>
  <c r="D134" i="51"/>
  <c r="A134" i="51"/>
  <c r="C133" i="51"/>
  <c r="D133" i="51"/>
  <c r="A133" i="51"/>
  <c r="C132" i="51"/>
  <c r="D132" i="51"/>
  <c r="A132" i="51"/>
  <c r="C137" i="51"/>
  <c r="D137" i="51"/>
  <c r="A137" i="51"/>
  <c r="C136" i="51"/>
  <c r="D136" i="51"/>
  <c r="A136" i="51"/>
  <c r="C135" i="51"/>
  <c r="D135" i="51"/>
  <c r="A135" i="51"/>
  <c r="A137" i="50"/>
  <c r="C137" i="50"/>
  <c r="D137" i="50"/>
  <c r="D136" i="50"/>
  <c r="A136" i="50"/>
  <c r="C136" i="50"/>
  <c r="D135" i="50"/>
  <c r="A135" i="50"/>
  <c r="C135" i="50"/>
  <c r="D134" i="50"/>
  <c r="A134" i="50"/>
  <c r="C134" i="50"/>
  <c r="D132" i="50"/>
  <c r="A132" i="50"/>
  <c r="C132" i="50"/>
  <c r="D133" i="50"/>
  <c r="A133" i="50"/>
  <c r="C132" i="1"/>
  <c r="A135" i="1"/>
  <c r="C137" i="49"/>
  <c r="A137" i="49"/>
  <c r="A136" i="1"/>
  <c r="A134" i="1"/>
  <c r="C141" i="1"/>
  <c r="C132" i="49"/>
  <c r="A132" i="49"/>
  <c r="A135" i="49"/>
  <c r="C135" i="49"/>
  <c r="C136" i="49"/>
  <c r="D136" i="49"/>
  <c r="A136" i="49"/>
  <c r="C140" i="1"/>
  <c r="D133" i="49"/>
  <c r="C134" i="49"/>
  <c r="A134" i="49"/>
  <c r="A139" i="1"/>
  <c r="D141" i="49"/>
  <c r="C141" i="49"/>
  <c r="A141" i="49"/>
  <c r="A138" i="49"/>
  <c r="D138" i="49"/>
  <c r="C138" i="49"/>
  <c r="C140" i="49"/>
  <c r="A140" i="49"/>
  <c r="A133" i="1"/>
  <c r="C137" i="1"/>
  <c r="C139" i="49"/>
  <c r="A139" i="49"/>
  <c r="D121" i="51"/>
  <c r="D122" i="51"/>
  <c r="D127" i="51"/>
  <c r="D126" i="51"/>
  <c r="D127" i="50"/>
  <c r="D124" i="50"/>
  <c r="D126" i="50"/>
  <c r="D122" i="50"/>
  <c r="D125" i="49"/>
  <c r="D122" i="49"/>
  <c r="D124" i="49"/>
  <c r="D126" i="49"/>
  <c r="D127" i="49"/>
  <c r="D123" i="49"/>
  <c r="D121" i="49"/>
  <c r="S57" i="47" a="1"/>
  <c r="S57" i="47" s="1"/>
  <c r="D133" i="1" s="1"/>
  <c r="T57" i="47" a="1"/>
  <c r="T57" i="47" s="1"/>
  <c r="U57" i="47" a="1"/>
  <c r="U57" i="47" s="1"/>
  <c r="D135" i="1" s="1"/>
  <c r="V57" i="47" a="1"/>
  <c r="V57" i="47" s="1"/>
  <c r="D136" i="1" s="1"/>
  <c r="W57" i="47" a="1"/>
  <c r="W57" i="47" s="1"/>
  <c r="D137" i="1" s="1"/>
  <c r="X57" i="47" a="1"/>
  <c r="X57" i="47" s="1"/>
  <c r="D138" i="1" s="1"/>
  <c r="Y57" i="47" a="1"/>
  <c r="Y57" i="47" s="1"/>
  <c r="D139" i="1" s="1"/>
  <c r="Z57" i="47" a="1"/>
  <c r="Z57" i="47" s="1"/>
  <c r="AA57" i="47" a="1"/>
  <c r="AA57" i="47" s="1"/>
  <c r="C139" i="1"/>
  <c r="A138" i="1"/>
  <c r="C138" i="1"/>
  <c r="A140" i="1"/>
  <c r="A141" i="1"/>
  <c r="C136" i="1"/>
  <c r="A137" i="1"/>
  <c r="C135" i="1"/>
  <c r="C134" i="1"/>
  <c r="C133" i="1"/>
  <c r="C107" i="45" s="1"/>
  <c r="D137" i="49"/>
  <c r="D141" i="1"/>
  <c r="D134" i="49"/>
  <c r="D132" i="49"/>
  <c r="D135" i="49"/>
  <c r="L88" i="45"/>
  <c r="A2" i="45"/>
  <c r="C110" i="45" l="1"/>
  <c r="C106" i="45"/>
  <c r="C113" i="45"/>
  <c r="C109" i="45"/>
  <c r="C108" i="45"/>
  <c r="D113" i="45"/>
  <c r="C111" i="45"/>
  <c r="C112" i="45"/>
  <c r="D112" i="45"/>
  <c r="D110" i="45"/>
  <c r="D107" i="45"/>
  <c r="D109" i="45"/>
  <c r="D106" i="45"/>
  <c r="D111" i="45"/>
  <c r="D134" i="1"/>
  <c r="D108" i="45" s="1"/>
  <c r="B2" i="44"/>
  <c r="A1" i="1"/>
  <c r="C28" i="1" l="1"/>
  <c r="F89" i="1"/>
  <c r="F90" i="1" s="1"/>
  <c r="F91" i="1" s="1"/>
  <c r="F88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8" i="1"/>
  <c r="AT7" i="1"/>
  <c r="AT9" i="1"/>
  <c r="AT6" i="1"/>
  <c r="H89" i="1"/>
  <c r="H90" i="1" s="1"/>
  <c r="H91" i="1" s="1"/>
  <c r="H88" i="1"/>
  <c r="G89" i="1"/>
  <c r="G90" i="1" s="1"/>
  <c r="G91" i="1" s="1"/>
  <c r="G88" i="1"/>
  <c r="I89" i="1"/>
  <c r="I90" i="1" s="1"/>
  <c r="I91" i="1" s="1"/>
  <c r="I88" i="1"/>
  <c r="J89" i="1"/>
  <c r="J90" i="1" s="1"/>
  <c r="J91" i="1" s="1"/>
  <c r="J88" i="1"/>
  <c r="K89" i="1"/>
  <c r="K90" i="1" s="1"/>
  <c r="K91" i="1" s="1"/>
  <c r="K88" i="1"/>
  <c r="L89" i="1"/>
  <c r="L90" i="1" s="1"/>
  <c r="L91" i="1" s="1"/>
  <c r="L88" i="1"/>
  <c r="M89" i="1"/>
  <c r="M90" i="1" s="1"/>
  <c r="M91" i="1" s="1"/>
  <c r="M88" i="1"/>
  <c r="N89" i="1"/>
  <c r="N90" i="1" s="1"/>
  <c r="N91" i="1" s="1"/>
  <c r="O89" i="1"/>
  <c r="O90" i="1" s="1"/>
  <c r="O91" i="1" s="1"/>
  <c r="P89" i="1"/>
  <c r="P90" i="1" s="1"/>
  <c r="P91" i="1" s="1"/>
  <c r="R89" i="1"/>
  <c r="R90" i="1" s="1"/>
  <c r="R91" i="1" s="1"/>
  <c r="S89" i="1"/>
  <c r="S90" i="1" s="1"/>
  <c r="S91" i="1" s="1"/>
  <c r="T89" i="1"/>
  <c r="T90" i="1" s="1"/>
  <c r="T91" i="1" s="1"/>
  <c r="U89" i="1"/>
  <c r="U90" i="1" s="1"/>
  <c r="U91" i="1" s="1"/>
  <c r="V89" i="1"/>
  <c r="V90" i="1" s="1"/>
  <c r="V91" i="1" s="1"/>
  <c r="A8" i="1"/>
  <c r="A15" i="1"/>
  <c r="A16" i="1"/>
  <c r="A20" i="1"/>
  <c r="A21" i="1"/>
  <c r="A23" i="1"/>
  <c r="A27" i="1"/>
  <c r="A28" i="1"/>
  <c r="A6" i="1"/>
  <c r="B6" i="1"/>
  <c r="X89" i="1"/>
  <c r="X90" i="1" s="1"/>
  <c r="X91" i="1" s="1"/>
  <c r="Y89" i="1"/>
  <c r="Y90" i="1"/>
  <c r="Y91" i="1" s="1"/>
  <c r="Z95" i="1"/>
  <c r="Z96" i="1" s="1"/>
  <c r="Z89" i="1"/>
  <c r="Z90" i="1"/>
  <c r="Z91" i="1" s="1"/>
  <c r="AA95" i="1"/>
  <c r="AA96" i="1" s="1"/>
  <c r="AB95" i="1"/>
  <c r="AB96" i="1" s="1"/>
  <c r="AB89" i="1"/>
  <c r="AB90" i="1"/>
  <c r="AB91" i="1" s="1"/>
  <c r="AC95" i="1"/>
  <c r="AC96" i="1" s="1"/>
  <c r="AD95" i="1"/>
  <c r="AD96" i="1" s="1"/>
  <c r="AE95" i="1"/>
  <c r="AE96" i="1" s="1"/>
  <c r="AF95" i="1"/>
  <c r="AF96" i="1" s="1"/>
  <c r="AG95" i="1"/>
  <c r="AG96" i="1" s="1"/>
  <c r="AH95" i="1"/>
  <c r="AH96" i="1" s="1"/>
  <c r="AI95" i="1"/>
  <c r="AI96" i="1" s="1"/>
  <c r="AJ95" i="1"/>
  <c r="AJ96" i="1" s="1"/>
  <c r="AK95" i="1"/>
  <c r="AK96" i="1" s="1"/>
  <c r="AL95" i="1"/>
  <c r="AL96" i="1" s="1"/>
  <c r="AM95" i="1"/>
  <c r="AM96" i="1" s="1"/>
  <c r="AN95" i="1"/>
  <c r="AN96" i="1" s="1"/>
  <c r="AO95" i="1"/>
  <c r="AO96" i="1" s="1"/>
  <c r="AP95" i="1"/>
  <c r="AP96" i="1" s="1"/>
  <c r="AQ95" i="1"/>
  <c r="AQ96" i="1" s="1"/>
  <c r="AR95" i="1"/>
  <c r="AR96" i="1" s="1"/>
  <c r="AS95" i="1"/>
  <c r="AS96" i="1" s="1"/>
  <c r="G5" i="1"/>
  <c r="G86" i="1" s="1"/>
  <c r="H5" i="1"/>
  <c r="H86" i="1" s="1"/>
  <c r="I5" i="1"/>
  <c r="I86" i="1" s="1"/>
  <c r="J5" i="1"/>
  <c r="J86" i="1" s="1"/>
  <c r="K5" i="1"/>
  <c r="K86" i="1" s="1"/>
  <c r="L5" i="1"/>
  <c r="L86" i="1" s="1"/>
  <c r="M5" i="1"/>
  <c r="M86" i="1" s="1"/>
  <c r="N5" i="1"/>
  <c r="N86" i="1" s="1"/>
  <c r="O5" i="1"/>
  <c r="O86" i="1" s="1"/>
  <c r="P5" i="1"/>
  <c r="P86" i="1" s="1"/>
  <c r="Q5" i="1"/>
  <c r="Q86" i="1" s="1"/>
  <c r="R5" i="1"/>
  <c r="R86" i="1" s="1"/>
  <c r="S5" i="1"/>
  <c r="S86" i="1" s="1"/>
  <c r="T5" i="1"/>
  <c r="T86" i="1" s="1"/>
  <c r="U5" i="1"/>
  <c r="U86" i="1" s="1"/>
  <c r="V5" i="1"/>
  <c r="V86" i="1" s="1"/>
  <c r="W5" i="1"/>
  <c r="W86" i="1" s="1"/>
  <c r="X5" i="1"/>
  <c r="X86" i="1" s="1"/>
  <c r="Y5" i="1"/>
  <c r="Y86" i="1" s="1"/>
  <c r="Z86" i="1"/>
  <c r="AA86" i="1"/>
  <c r="AB86" i="1"/>
  <c r="AC86" i="1"/>
  <c r="AD86" i="1"/>
  <c r="AE86" i="1"/>
  <c r="AF86" i="1"/>
  <c r="AG5" i="1"/>
  <c r="AG86" i="1" s="1"/>
  <c r="AH5" i="1"/>
  <c r="AH86" i="1" s="1"/>
  <c r="AI5" i="1"/>
  <c r="AI86" i="1" s="1"/>
  <c r="AJ5" i="1"/>
  <c r="AJ86" i="1" s="1"/>
  <c r="AK5" i="1"/>
  <c r="AK86" i="1" s="1"/>
  <c r="AL5" i="1"/>
  <c r="AL86" i="1" s="1"/>
  <c r="AM5" i="1"/>
  <c r="AM86" i="1" s="1"/>
  <c r="AN5" i="1"/>
  <c r="AN86" i="1" s="1"/>
  <c r="AO5" i="1"/>
  <c r="AO86" i="1" s="1"/>
  <c r="AP5" i="1"/>
  <c r="AP86" i="1" s="1"/>
  <c r="AQ5" i="1"/>
  <c r="AQ86" i="1" s="1"/>
  <c r="AR5" i="1"/>
  <c r="AR86" i="1" s="1"/>
  <c r="AS5" i="1"/>
  <c r="AS86" i="1" s="1"/>
  <c r="F5" i="1"/>
  <c r="F86" i="1" s="1"/>
  <c r="C29" i="1"/>
  <c r="C30" i="1"/>
  <c r="B28" i="1"/>
  <c r="B29" i="1"/>
  <c r="B30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N88" i="1"/>
  <c r="O88" i="1"/>
  <c r="P88" i="1"/>
  <c r="P95" i="1" s="1"/>
  <c r="P96" i="1" s="1"/>
  <c r="Q88" i="1"/>
  <c r="Q95" i="1" s="1"/>
  <c r="Q96" i="1" s="1"/>
  <c r="R88" i="1"/>
  <c r="R95" i="1" s="1"/>
  <c r="R96" i="1" s="1"/>
  <c r="S88" i="1"/>
  <c r="S95" i="1" s="1"/>
  <c r="S96" i="1" s="1"/>
  <c r="T88" i="1"/>
  <c r="T95" i="1" s="1"/>
  <c r="T96" i="1" s="1"/>
  <c r="U88" i="1"/>
  <c r="U95" i="1" s="1"/>
  <c r="U96" i="1" s="1"/>
  <c r="V88" i="1"/>
  <c r="V95" i="1" s="1"/>
  <c r="V96" i="1" s="1"/>
  <c r="W88" i="1"/>
  <c r="W95" i="1" s="1"/>
  <c r="W96" i="1" s="1"/>
  <c r="X88" i="1"/>
  <c r="X95" i="1" s="1"/>
  <c r="X96" i="1" s="1"/>
  <c r="Y88" i="1"/>
  <c r="Y95" i="1" s="1"/>
  <c r="Y96" i="1" s="1"/>
  <c r="Z88" i="1"/>
  <c r="AA88" i="1"/>
  <c r="AB88" i="1"/>
  <c r="AC88" i="1"/>
  <c r="AD88" i="1"/>
  <c r="B27" i="1"/>
  <c r="W89" i="1"/>
  <c r="W90" i="1" s="1"/>
  <c r="W91" i="1" s="1"/>
  <c r="AD89" i="1"/>
  <c r="AD90" i="1"/>
  <c r="AD91" i="1" s="1"/>
  <c r="AE89" i="1"/>
  <c r="AE90" i="1"/>
  <c r="AE91" i="1" s="1"/>
  <c r="AF89" i="1"/>
  <c r="AF90" i="1"/>
  <c r="AF91" i="1" s="1"/>
  <c r="AG89" i="1"/>
  <c r="AG90" i="1"/>
  <c r="AG91" i="1" s="1"/>
  <c r="AH89" i="1"/>
  <c r="AH90" i="1"/>
  <c r="AH91" i="1" s="1"/>
  <c r="AI89" i="1"/>
  <c r="AI90" i="1"/>
  <c r="AI91" i="1" s="1"/>
  <c r="AJ89" i="1"/>
  <c r="AJ90" i="1"/>
  <c r="AJ91" i="1" s="1"/>
  <c r="AK89" i="1"/>
  <c r="AK90" i="1"/>
  <c r="AK91" i="1" s="1"/>
  <c r="AL89" i="1"/>
  <c r="AL90" i="1"/>
  <c r="AL91" i="1" s="1"/>
  <c r="AM89" i="1"/>
  <c r="AM90" i="1"/>
  <c r="AM91" i="1" s="1"/>
  <c r="AN89" i="1"/>
  <c r="AN90" i="1"/>
  <c r="AN91" i="1" s="1"/>
  <c r="AO89" i="1"/>
  <c r="AO90" i="1"/>
  <c r="AO91" i="1" s="1"/>
  <c r="AP89" i="1"/>
  <c r="AP90" i="1"/>
  <c r="AP91" i="1" s="1"/>
  <c r="AQ89" i="1"/>
  <c r="AQ90" i="1"/>
  <c r="AQ91" i="1" s="1"/>
  <c r="AR89" i="1"/>
  <c r="AR90" i="1"/>
  <c r="AR91" i="1" s="1"/>
  <c r="AS89" i="1"/>
  <c r="AS90" i="1"/>
  <c r="AS91" i="1" s="1"/>
  <c r="G92" i="1"/>
  <c r="G93" i="1" s="1"/>
  <c r="G94" i="1" s="1"/>
  <c r="H92" i="1"/>
  <c r="H93" i="1" s="1"/>
  <c r="H94" i="1" s="1"/>
  <c r="I92" i="1"/>
  <c r="I93" i="1" s="1"/>
  <c r="I94" i="1" s="1"/>
  <c r="J92" i="1"/>
  <c r="J93" i="1" s="1"/>
  <c r="J94" i="1" s="1"/>
  <c r="K92" i="1"/>
  <c r="K93" i="1" s="1"/>
  <c r="K94" i="1" s="1"/>
  <c r="L92" i="1"/>
  <c r="L93" i="1" s="1"/>
  <c r="L94" i="1" s="1"/>
  <c r="M92" i="1"/>
  <c r="M93" i="1" s="1"/>
  <c r="M94" i="1" s="1"/>
  <c r="N92" i="1"/>
  <c r="N93" i="1" s="1"/>
  <c r="N94" i="1" s="1"/>
  <c r="O92" i="1"/>
  <c r="O93" i="1" s="1"/>
  <c r="O94" i="1" s="1"/>
  <c r="P92" i="1"/>
  <c r="P93" i="1" s="1"/>
  <c r="P94" i="1" s="1"/>
  <c r="Q92" i="1"/>
  <c r="Q93" i="1" s="1"/>
  <c r="Q94" i="1" s="1"/>
  <c r="R92" i="1"/>
  <c r="R93" i="1" s="1"/>
  <c r="R94" i="1" s="1"/>
  <c r="S92" i="1"/>
  <c r="S93" i="1" s="1"/>
  <c r="S94" i="1" s="1"/>
  <c r="T92" i="1"/>
  <c r="T93" i="1" s="1"/>
  <c r="T94" i="1" s="1"/>
  <c r="U92" i="1"/>
  <c r="U93" i="1" s="1"/>
  <c r="U94" i="1" s="1"/>
  <c r="V92" i="1"/>
  <c r="V93" i="1" s="1"/>
  <c r="V94" i="1" s="1"/>
  <c r="W92" i="1"/>
  <c r="W93" i="1" s="1"/>
  <c r="W94" i="1" s="1"/>
  <c r="X92" i="1"/>
  <c r="X93" i="1" s="1"/>
  <c r="X94" i="1" s="1"/>
  <c r="Y92" i="1"/>
  <c r="Y93" i="1" s="1"/>
  <c r="Y94" i="1" s="1"/>
  <c r="Z92" i="1"/>
  <c r="Z93" i="1"/>
  <c r="Z94" i="1" s="1"/>
  <c r="AA92" i="1"/>
  <c r="AA93" i="1"/>
  <c r="AA94" i="1" s="1"/>
  <c r="AB92" i="1"/>
  <c r="AB93" i="1"/>
  <c r="AB94" i="1" s="1"/>
  <c r="AC92" i="1"/>
  <c r="AC93" i="1"/>
  <c r="AC94" i="1" s="1"/>
  <c r="AD92" i="1"/>
  <c r="AD93" i="1"/>
  <c r="AD94" i="1" s="1"/>
  <c r="AE92" i="1"/>
  <c r="AE93" i="1"/>
  <c r="AE94" i="1" s="1"/>
  <c r="AF92" i="1"/>
  <c r="AF93" i="1"/>
  <c r="AF94" i="1" s="1"/>
  <c r="AG92" i="1"/>
  <c r="AG93" i="1"/>
  <c r="AG94" i="1" s="1"/>
  <c r="AH92" i="1"/>
  <c r="AH93" i="1"/>
  <c r="AH94" i="1" s="1"/>
  <c r="AI92" i="1"/>
  <c r="AI93" i="1"/>
  <c r="AI94" i="1" s="1"/>
  <c r="AJ92" i="1"/>
  <c r="AJ93" i="1"/>
  <c r="AJ94" i="1" s="1"/>
  <c r="AK92" i="1"/>
  <c r="AK93" i="1"/>
  <c r="AK94" i="1" s="1"/>
  <c r="AL92" i="1"/>
  <c r="AL93" i="1"/>
  <c r="AL94" i="1" s="1"/>
  <c r="AM92" i="1"/>
  <c r="AM93" i="1"/>
  <c r="AM94" i="1" s="1"/>
  <c r="AN92" i="1"/>
  <c r="AN93" i="1"/>
  <c r="AN94" i="1" s="1"/>
  <c r="AO92" i="1"/>
  <c r="AO93" i="1"/>
  <c r="AO94" i="1" s="1"/>
  <c r="AP92" i="1"/>
  <c r="AP93" i="1"/>
  <c r="AP94" i="1" s="1"/>
  <c r="AQ92" i="1"/>
  <c r="AQ93" i="1"/>
  <c r="AQ94" i="1" s="1"/>
  <c r="AR92" i="1"/>
  <c r="AR93" i="1"/>
  <c r="AR94" i="1" s="1"/>
  <c r="AS92" i="1"/>
  <c r="AS93" i="1"/>
  <c r="AS94" i="1" s="1"/>
  <c r="F92" i="1"/>
  <c r="F93" i="1" s="1"/>
  <c r="F94" i="1" s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S10" i="7"/>
  <c r="AS20" i="7"/>
  <c r="A9" i="1"/>
  <c r="A12" i="1"/>
  <c r="AS25" i="7"/>
  <c r="C7" i="1"/>
  <c r="C8" i="1"/>
  <c r="C9" i="1"/>
  <c r="C10" i="1"/>
  <c r="C11" i="1"/>
  <c r="C12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B15" i="1"/>
  <c r="B16" i="1"/>
  <c r="B17" i="1"/>
  <c r="B18" i="1"/>
  <c r="B19" i="1"/>
  <c r="B20" i="1"/>
  <c r="B21" i="1"/>
  <c r="B22" i="1"/>
  <c r="B23" i="1"/>
  <c r="B24" i="1"/>
  <c r="B25" i="1"/>
  <c r="B26" i="1"/>
  <c r="B7" i="1"/>
  <c r="B8" i="1"/>
  <c r="B9" i="1"/>
  <c r="B10" i="1"/>
  <c r="B11" i="1"/>
  <c r="B12" i="1"/>
  <c r="B13" i="1"/>
  <c r="B14" i="1"/>
  <c r="A22" i="1"/>
  <c r="A39" i="1"/>
  <c r="A25" i="1"/>
  <c r="A11" i="1"/>
  <c r="A7" i="1"/>
  <c r="A26" i="1"/>
  <c r="A24" i="1"/>
  <c r="A14" i="1"/>
  <c r="Q89" i="1"/>
  <c r="Q90" i="1" s="1"/>
  <c r="Q91" i="1" s="1"/>
  <c r="A19" i="1"/>
  <c r="AC89" i="1"/>
  <c r="AC90" i="1"/>
  <c r="AC91" i="1" s="1"/>
  <c r="AA89" i="1"/>
  <c r="AA90" i="1"/>
  <c r="AA91" i="1" s="1"/>
  <c r="A13" i="1"/>
  <c r="A17" i="1"/>
  <c r="A10" i="1"/>
  <c r="A18" i="1"/>
  <c r="C117" i="1" l="1"/>
  <c r="AU27" i="1"/>
  <c r="C123" i="1"/>
  <c r="C122" i="1"/>
  <c r="C127" i="1"/>
  <c r="C125" i="1"/>
  <c r="C121" i="1"/>
  <c r="C120" i="1"/>
  <c r="C128" i="1"/>
  <c r="C126" i="1"/>
  <c r="C124" i="1"/>
  <c r="C116" i="1"/>
  <c r="AU28" i="1"/>
  <c r="AU24" i="1"/>
  <c r="AU17" i="1"/>
  <c r="AU25" i="1"/>
  <c r="AU18" i="1"/>
  <c r="AU11" i="1"/>
  <c r="AU19" i="1"/>
  <c r="AU12" i="1"/>
  <c r="AU15" i="1"/>
  <c r="A32" i="1"/>
  <c r="A31" i="1"/>
  <c r="A40" i="1"/>
  <c r="AU6" i="1"/>
  <c r="A43" i="1"/>
  <c r="A29" i="1"/>
  <c r="A41" i="1"/>
  <c r="A44" i="1"/>
  <c r="A30" i="1"/>
  <c r="H95" i="1"/>
  <c r="H96" i="1" s="1"/>
  <c r="AU9" i="1"/>
  <c r="AU23" i="1"/>
  <c r="AU14" i="1"/>
  <c r="A42" i="1"/>
  <c r="M95" i="1"/>
  <c r="M96" i="1" s="1"/>
  <c r="L95" i="1"/>
  <c r="L96" i="1" s="1"/>
  <c r="J95" i="1"/>
  <c r="J96" i="1" s="1"/>
  <c r="O95" i="1"/>
  <c r="O96" i="1" s="1"/>
  <c r="N95" i="1"/>
  <c r="N96" i="1" s="1"/>
  <c r="K95" i="1"/>
  <c r="K96" i="1" s="1"/>
  <c r="I95" i="1"/>
  <c r="I96" i="1" s="1"/>
  <c r="G95" i="1"/>
  <c r="G96" i="1" s="1"/>
  <c r="F95" i="1"/>
  <c r="F96" i="1" s="1"/>
  <c r="AU29" i="1"/>
  <c r="AU16" i="1"/>
  <c r="AU26" i="1"/>
  <c r="AU21" i="1"/>
  <c r="AU22" i="1"/>
  <c r="AU13" i="1"/>
  <c r="AU10" i="1"/>
  <c r="AU8" i="1"/>
  <c r="AU30" i="1"/>
  <c r="AU20" i="1"/>
  <c r="AT4" i="1"/>
  <c r="AU7" i="1"/>
  <c r="AT88" i="1"/>
  <c r="C118" i="1" s="1"/>
  <c r="C129" i="1" l="1"/>
  <c r="J88" i="45"/>
  <c r="K88" i="45"/>
  <c r="AU88" i="1"/>
  <c r="D120" i="1" l="1"/>
  <c r="D128" i="1"/>
  <c r="D127" i="1"/>
  <c r="D123" i="1"/>
  <c r="D122" i="1"/>
  <c r="D126" i="1"/>
  <c r="D121" i="1"/>
  <c r="D125" i="1" l="1"/>
  <c r="D124" i="1"/>
  <c r="M88" i="45"/>
  <c r="I88" i="45"/>
  <c r="N88" i="45" s="1"/>
  <c r="C92" i="45" s="1"/>
  <c r="C99" i="45"/>
  <c r="C91" i="45" l="1"/>
  <c r="C102" i="45"/>
  <c r="D102" i="45" s="1"/>
  <c r="C97" i="45"/>
  <c r="C96" i="45"/>
  <c r="C98" i="45"/>
  <c r="C90" i="45"/>
  <c r="C94" i="45"/>
  <c r="C100" i="45"/>
  <c r="C101" i="45"/>
  <c r="C95" i="45"/>
  <c r="C103" i="45" l="1"/>
  <c r="D101" i="45" s="1"/>
  <c r="D100" i="45" l="1"/>
  <c r="D96" i="45"/>
  <c r="D99" i="45"/>
  <c r="D98" i="45"/>
  <c r="D94" i="45"/>
  <c r="D95" i="45"/>
  <c r="D97" i="4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<sst xmlns="http://schemas.openxmlformats.org/spreadsheetml/2006/main" count="743" uniqueCount="186">
  <si>
    <t>SIRA NO</t>
  </si>
  <si>
    <t>ADI ve SOYADI</t>
  </si>
  <si>
    <t>TOPLAM PUAN</t>
  </si>
  <si>
    <t>OKULUN ADI</t>
  </si>
  <si>
    <t>DERSİN ADI</t>
  </si>
  <si>
    <t>SINIF</t>
  </si>
  <si>
    <t>EĞİTİM-ÖĞRETİM YILI</t>
  </si>
  <si>
    <t>DÖNEM</t>
  </si>
  <si>
    <t>ÖĞRENCİ NO</t>
  </si>
  <si>
    <t>SORU NO</t>
  </si>
  <si>
    <t>PUAN DEĞERİ</t>
  </si>
  <si>
    <t>SORULAR</t>
  </si>
  <si>
    <t>NOT BAREMİ</t>
  </si>
  <si>
    <t>NOT</t>
  </si>
  <si>
    <t>AD SOYAD</t>
  </si>
  <si>
    <t>SORULARIN PUAN DEĞERİ</t>
  </si>
  <si>
    <t>TOPLAM 
PUAN</t>
  </si>
  <si>
    <t>ÖĞR.NO</t>
  </si>
  <si>
    <t>EN DÜŞÜK PUAN</t>
  </si>
  <si>
    <t>SINIF ORTALAMASI</t>
  </si>
  <si>
    <t>DÜZENLEYEN</t>
  </si>
  <si>
    <t>UYGUNDUR</t>
  </si>
  <si>
    <t>DÖNEM SONU NOT ORT.</t>
  </si>
  <si>
    <t>Sınavlarda sorulan soruların puan değerlerini ilgili sorunun altına yazınız.</t>
  </si>
  <si>
    <t>DERECE</t>
  </si>
  <si>
    <t>SINAV TARİHLERİ</t>
  </si>
  <si>
    <t>DERSİN KODU</t>
  </si>
  <si>
    <t>Öğretim Elemanı</t>
  </si>
  <si>
    <t>90-100</t>
  </si>
  <si>
    <t>60-69</t>
  </si>
  <si>
    <t>80-89</t>
  </si>
  <si>
    <t>75-79</t>
  </si>
  <si>
    <t>70-74</t>
  </si>
  <si>
    <t>50-59</t>
  </si>
  <si>
    <t>40-49</t>
  </si>
  <si>
    <t>30-39</t>
  </si>
  <si>
    <t>0-29</t>
  </si>
  <si>
    <t>SINAV ANALİZİ</t>
  </si>
  <si>
    <t>SORUNUN TOPLAM PUANI</t>
  </si>
  <si>
    <t>SORUDAN ALINAN PUANLARIN ARİTMETİK ORTALAMASI</t>
  </si>
  <si>
    <t>SORUNUN YÜZDELİK DEĞERİ</t>
  </si>
  <si>
    <t>BÜTÜNLEME SINAVI NOT DAĞILIM ÇİZELGESİ</t>
  </si>
  <si>
    <t>ÖĞRETİM ELEMANI</t>
  </si>
  <si>
    <t>İLERİ</t>
  </si>
  <si>
    <t>GERİ</t>
  </si>
  <si>
    <t>NO</t>
  </si>
  <si>
    <t>Öğrenme Çıktıları</t>
  </si>
  <si>
    <t>ÖÇ1</t>
  </si>
  <si>
    <t>ÖÇ2</t>
  </si>
  <si>
    <t>ÖÇ3</t>
  </si>
  <si>
    <t>ÖÇ4</t>
  </si>
  <si>
    <t>ÖÇ5</t>
  </si>
  <si>
    <t>ÖÇ6</t>
  </si>
  <si>
    <t>ÖÇ7</t>
  </si>
  <si>
    <t>ÖÇ8</t>
  </si>
  <si>
    <t>ÖÇ9</t>
  </si>
  <si>
    <t>ÖÇ10</t>
  </si>
  <si>
    <t>Sorular/Öğrenme Çıktıları</t>
  </si>
  <si>
    <t>Soru 1</t>
  </si>
  <si>
    <t>Soru 2</t>
  </si>
  <si>
    <t>Soru 3</t>
  </si>
  <si>
    <t>Soru 4</t>
  </si>
  <si>
    <t>Soru 5</t>
  </si>
  <si>
    <t>Soru 6</t>
  </si>
  <si>
    <t>Soru 7</t>
  </si>
  <si>
    <t>Soru 8</t>
  </si>
  <si>
    <t>Soru 9</t>
  </si>
  <si>
    <t>Soru 10</t>
  </si>
  <si>
    <t>Soru 11</t>
  </si>
  <si>
    <t>Soru 12</t>
  </si>
  <si>
    <t>Soru 13</t>
  </si>
  <si>
    <t>Soru 14</t>
  </si>
  <si>
    <t>Soru 15</t>
  </si>
  <si>
    <t>Soru 16</t>
  </si>
  <si>
    <t>Soru 17</t>
  </si>
  <si>
    <t>Soru 18</t>
  </si>
  <si>
    <t>Soru 19</t>
  </si>
  <si>
    <t>Soru 20</t>
  </si>
  <si>
    <t>Toplam</t>
  </si>
  <si>
    <t>Ortalama Başarım:</t>
  </si>
  <si>
    <t>Toplam Soru</t>
  </si>
  <si>
    <t>Toplam ÖÇ</t>
  </si>
  <si>
    <t>FİNAL
SORU PUAN DEĞERLERİ</t>
  </si>
  <si>
    <t>VİZE - 1
SORU PUAN DEĞERLERİ</t>
  </si>
  <si>
    <t>VİZE - 2
SORU PUAN DEĞERLERİ</t>
  </si>
  <si>
    <t>BÜTÜNLEME
SORU PUAN DEĞERLERİ</t>
  </si>
  <si>
    <t>Soru 21</t>
  </si>
  <si>
    <t>Soru 22</t>
  </si>
  <si>
    <t>Soru 23</t>
  </si>
  <si>
    <t>Soru 24</t>
  </si>
  <si>
    <t>Soru 25</t>
  </si>
  <si>
    <t>Soru 26</t>
  </si>
  <si>
    <t>Soru 27</t>
  </si>
  <si>
    <t>Soru 28</t>
  </si>
  <si>
    <t>Soru 29</t>
  </si>
  <si>
    <t>Soru 30</t>
  </si>
  <si>
    <t>Soru 31</t>
  </si>
  <si>
    <t>Soru 32</t>
  </si>
  <si>
    <t>Soru 33</t>
  </si>
  <si>
    <t>Soru 34</t>
  </si>
  <si>
    <t>Soru 35</t>
  </si>
  <si>
    <t>Soru 36</t>
  </si>
  <si>
    <t>Soru 37</t>
  </si>
  <si>
    <t>Soru 38</t>
  </si>
  <si>
    <t>Soru 39</t>
  </si>
  <si>
    <t>Soru 40</t>
  </si>
  <si>
    <t>Bütünleme | Sorular - Öğrenme Çıktısı Eşleştirmesi (Yüzde)</t>
  </si>
  <si>
    <t>Final | Sorular - Öğrenme Çıktısı Eşleştirmesi (Yüzde)</t>
  </si>
  <si>
    <t>Vize-2 | Sorular - Öğrenme Çıktısı Eşleştirmesi (Yüzde)</t>
  </si>
  <si>
    <t>Vize-1 | Sorular - Öğrenme Çıktısı Eşleştirmesi (Yüzde)</t>
  </si>
  <si>
    <t>Sorular-Öğrenme Çıktıları</t>
  </si>
  <si>
    <t>Vize 1 | Öğrenme Çıktısı Bazında Başarı Durumu</t>
  </si>
  <si>
    <t>Vize 2 | Öğrenme Çıktısı Bazında Başarı Durumu</t>
  </si>
  <si>
    <t>Final | Öğrenme Çıktısı Bazında Başarı Durumu</t>
  </si>
  <si>
    <t>Bütünleme | Öğrenme Çıktısı Bazında Başarı Durumu</t>
  </si>
  <si>
    <t>SORUDAN TAM PUAN ALANLARIN SAYISI</t>
  </si>
  <si>
    <t>SORUDAN TAM PUAN ALANLARIN YÜZDESİ</t>
  </si>
  <si>
    <t>SORUDAN SIFIR PUAN ALANLARIN SAYISI</t>
  </si>
  <si>
    <t>SORUDAN SIFIR PUAN ALANLARIN YÜZDESİ</t>
  </si>
  <si>
    <t>Öğrenme Çıktısı</t>
  </si>
  <si>
    <t>EN YÜKSEK PUAN</t>
  </si>
  <si>
    <t>Kişi</t>
  </si>
  <si>
    <t>Yüzde</t>
  </si>
  <si>
    <t xml:space="preserve">TOPLAM </t>
  </si>
  <si>
    <t>VİZE SINAVI NOT DAĞILIM ÇİZELGESİ</t>
  </si>
  <si>
    <t>VİZE SINAVI NOT DAĞILIMININ ÖĞRENCİ SAYISI BAZINDA GÖSTERİMİ</t>
  </si>
  <si>
    <t>VİZE SINAVI NOT DAĞILIMININ YÜZDELİK GÖSTERİMİ</t>
  </si>
  <si>
    <t>ÖĞRENME ÇIKTISI İSTATİSTİKLERİ</t>
  </si>
  <si>
    <t>ÖĞRENME ÇIKTILARININ SORU SAYISI BAZINDA GÖSTERİMİ</t>
  </si>
  <si>
    <t>ÖĞRENME ÇIKTILARI BAŞARISININ YÜZDELİK GÖSTERİMİ</t>
  </si>
  <si>
    <t>Puan Aralığı</t>
  </si>
  <si>
    <t>Soru Puanı</t>
  </si>
  <si>
    <t>ÖÇ Bazında Toplam Soru</t>
  </si>
  <si>
    <t>ÖÇ Ortalama Başarım</t>
  </si>
  <si>
    <t>Bilgi</t>
  </si>
  <si>
    <t>Ort. Başarı (%)</t>
  </si>
  <si>
    <t>Top. Soru Sayısı</t>
  </si>
  <si>
    <t>Vize</t>
  </si>
  <si>
    <t>Vize - 2</t>
  </si>
  <si>
    <t>Final</t>
  </si>
  <si>
    <t>Bütünleme</t>
  </si>
  <si>
    <t>VİZE-2 SINAVI NOT DAĞILIM ÇİZELGESİ</t>
  </si>
  <si>
    <t>VİZE-2 SINAVI NOT DAĞILIMININ ÖĞRENCİ SAYISI BAZINDA GÖSTERİMİ</t>
  </si>
  <si>
    <t>VİZE-2 SINAVI NOT DAĞILIMININ YÜZDELİK GÖSTERİMİ</t>
  </si>
  <si>
    <t>FİNAL SINAVI NOT DAĞILIM ÇİZELGESİ</t>
  </si>
  <si>
    <t>FİNAL SINAVI NOT DAĞILIMININ ÖĞRENCİ SAYISI BAZINDA GÖSTERİMİ</t>
  </si>
  <si>
    <t>FİNAL SINAVI NOT DAĞILIMININ YÜZDELİK GÖSTERİMİ</t>
  </si>
  <si>
    <t>BÜTÜNLEME SINAVI NOT DAĞILIMININ ÖĞRENCİ SAYISI BAZINDA GÖSTERİMİ</t>
  </si>
  <si>
    <t>BÜTÜNLEME SINAVI NOT DAĞILIMININ YÜZDELİK GÖSTERİMİ</t>
  </si>
  <si>
    <t>Dönem Sonu Sınav Analizi</t>
  </si>
  <si>
    <t>Sınav Ortalamaları</t>
  </si>
  <si>
    <t>Öğrenci No</t>
  </si>
  <si>
    <t>Adı Soyadı</t>
  </si>
  <si>
    <t>Ortalama</t>
  </si>
  <si>
    <t>Sınıf Ort.</t>
  </si>
  <si>
    <t>EN YÜKSEK ORTALAMA</t>
  </si>
  <si>
    <t>EN DÜŞÜK ORTALAMA</t>
  </si>
  <si>
    <t>GENEL ORTALAMA</t>
  </si>
  <si>
    <t>DÖNEM SONU NOT DAĞILIMININ ÖĞRENCİ SAYISI BAZINDA GÖSTERİMİ</t>
  </si>
  <si>
    <t>DÖNEM SONU NOT DAĞILIMININ YÜZDELİK GÖSTERİMİ</t>
  </si>
  <si>
    <t>DÖNEM SONU NOT DAĞILIM ÇİZELGESİ</t>
  </si>
  <si>
    <t>Sınav Etki Oranını Girin* (%)</t>
  </si>
  <si>
    <t>*Bütünleme sınavı etki oranı final sınavı ile aynıdır. Final sınavına girilen değer otomatik olarak çekildiği için bütünleme sınav etki oranının girilmesine gerek yoktur.</t>
  </si>
  <si>
    <t>BÜTÜNLEME</t>
  </si>
  <si>
    <t>FİNAL</t>
  </si>
  <si>
    <t>VİZE 1</t>
  </si>
  <si>
    <t>VİZE 2</t>
  </si>
  <si>
    <t>BÖLÜM BAŞKANI</t>
  </si>
  <si>
    <t>BEŞİKDÜZÜ MESLEK YÜKSEKOKULU</t>
  </si>
  <si>
    <t>Bölüm Başkanı</t>
  </si>
  <si>
    <t>DERS BİLGİLERİ</t>
  </si>
  <si>
    <r>
      <t xml:space="preserve">1) Bu Excel belgesi bir ders için sadece bir sınıfta kullanılmak üzere hazırlanmıştır. Bu Excel belgesini her bir ders için çoğaltmanız gerekmektedir. 
2) Öncelikle doldurulması gereken alanlar </t>
    </r>
    <r>
      <rPr>
        <b/>
        <sz val="10"/>
        <color rgb="FFC00000"/>
        <rFont val="Calibri"/>
        <family val="2"/>
        <charset val="162"/>
        <scheme val="minor"/>
      </rPr>
      <t>Ders Bilgileri, Sınav Tarihleri, Sınıf Listesi, Not Baremi</t>
    </r>
    <r>
      <rPr>
        <sz val="10"/>
        <color rgb="FFC00000"/>
        <rFont val="Calibri"/>
        <family val="2"/>
        <charset val="162"/>
        <scheme val="minor"/>
      </rPr>
      <t xml:space="preserve">, </t>
    </r>
    <r>
      <rPr>
        <b/>
        <sz val="10"/>
        <color rgb="FFC00000"/>
        <rFont val="Calibri"/>
        <family val="2"/>
        <charset val="162"/>
        <scheme val="minor"/>
      </rPr>
      <t>Öğrenme Çıktıları</t>
    </r>
    <r>
      <rPr>
        <sz val="10"/>
        <color rgb="FFC00000"/>
        <rFont val="Calibri"/>
        <family val="2"/>
        <charset val="162"/>
        <scheme val="minor"/>
      </rPr>
      <t xml:space="preserve"> alanlarıdır. Formül içeren hücrelere dikkat ediniz / silmeyiniz.
3) Sınavlar bölümünde ise öğrencilerin sorulardan kaç puan aldıkları girilecektir. Her sınav sayfasının altında ise değerler yer almaktadır. Dönem sonu ortalaması ise en son kısımda yer almaktadır.</t>
    </r>
  </si>
  <si>
    <t>DERSE KAYITLI ÖĞRENCİ LİSTESİ</t>
  </si>
  <si>
    <t>VİZE 1'E GİRENLER  LİSTESİ</t>
  </si>
  <si>
    <t>VİZE-2'YE GİRENLER  LİSTESİ</t>
  </si>
  <si>
    <t>FİNAL'E GİRENLER  LİSTESİ</t>
  </si>
  <si>
    <t>Vize-1 Puanı</t>
  </si>
  <si>
    <t>Vize - 2 Puanı</t>
  </si>
  <si>
    <t>Final Puanı</t>
  </si>
  <si>
    <t>Bütünleme 
Puanı</t>
  </si>
  <si>
    <t>BÜTÜNLEME'YE GİRENLER  LİSTESİ</t>
  </si>
  <si>
    <t>DİKKAT: AKTARILAN NOTLAR İÇERİSİNDE GR - GİRMEDİ VERİLİ HÜCRELER SİLİNMELİ - BOŞ BIRAKILMALIDIR.</t>
  </si>
  <si>
    <t>Aşağıdaki tablolarda bulunan sınavlar için; her bir sorunuzun, her bir öğrenme çıktısını karşılama düzeyini yüzdelik olarak yazmanız gerekmektedir. 1 soru, 1 ÖÇ'yi ilgilendiriyor ise 100 değeri giriniz. 1 soru, birden fazla ÖÇ'yi ilgilendiriyor ise 100 değerini parçalayarak ilgi düzeyine göre ÖÇ'lere dağıtabileceğiniz gibi 100 olarak da girebilirsiniz.  
İlgili olmayan Soru-ÖÇ durumlarında hücre boş bırakılmalıdır.</t>
  </si>
  <si>
    <t>DİKKAT: BU SAYFANIN ÖĞRENCİ NO VE AD SOYAD KISIMLARI, SINIF LİSTELERİ SAYFASINDAN AKTARILIR. SON LİSTENİN GÜNCEL OLMASINA DİKKAT EDİNİZ.</t>
  </si>
  <si>
    <t>DİKKAT: BU SAYFANIN VİZE - FİNAL - BÜTÜNLEME NOT/ PUAN GİRİŞLERİ, SİSTEMDEN İNDİRİLEN EXCEL DOSYASINDAN KOPYALA / YAPIŞTIR İLE AKTARILMALIDIR.</t>
  </si>
  <si>
    <t xml:space="preserve">                 SİSTEMDEN İNDİRİLEN ÖĞRENCİ NO - AD SOYAD İLE SINAV PUAN KARŞILIKLARININ AYNI ŞEKİLDE KOPYALA / YAPIŞTIR YAPILDIĞINDAN EMİN OLUNUZ.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</si>
</sst>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name val="Arial Tur"/>
      <charset val="162"/>
    </font>
    <font>
      <sz val="8"/>
      <name val="Arial"/>
      <family val="2"/>
      <charset val="162"/>
    </font>
    <font>
      <sz val="8"/>
      <name val="Arial Tur"/>
      <charset val="162"/>
    </font>
    <font>
      <b/>
      <sz val="10"/>
      <name val="Arial Tur"/>
      <charset val="162"/>
    </font>
    <font>
      <b/>
      <i/>
      <sz val="8"/>
      <color indexed="63"/>
      <name val="Arial"/>
      <family val="2"/>
      <charset val="162"/>
    </font>
    <font>
      <b/>
      <sz val="8"/>
      <name val="Arial Tur"/>
      <charset val="162"/>
    </font>
    <font>
      <b/>
      <sz val="12"/>
      <name val="Arial Tur"/>
      <charset val="162"/>
    </font>
    <font>
      <u/>
      <sz val="10"/>
      <color indexed="12"/>
      <name val="Arial Tur"/>
      <charset val="162"/>
    </font>
    <font>
      <b/>
      <sz val="8"/>
      <name val="Arial"/>
      <family val="2"/>
      <charset val="162"/>
    </font>
    <font>
      <sz val="10"/>
      <name val="Arial Tur"/>
      <charset val="162"/>
    </font>
    <font>
      <b/>
      <i/>
      <sz val="14"/>
      <color indexed="10"/>
      <name val="Arial Tur"/>
      <charset val="162"/>
    </font>
    <font>
      <sz val="10"/>
      <color indexed="8"/>
      <name val="Arial Tur"/>
      <charset val="162"/>
    </font>
    <font>
      <sz val="16"/>
      <color theme="0"/>
      <name val="Arial Tur"/>
      <charset val="162"/>
    </font>
    <font>
      <sz val="10"/>
      <color theme="0"/>
      <name val="Arial Tur"/>
      <charset val="162"/>
    </font>
    <font>
      <sz val="10"/>
      <name val="Calibri"/>
      <family val="2"/>
      <charset val="162"/>
      <scheme val="minor"/>
    </font>
    <font>
      <sz val="10"/>
      <color indexed="9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sz val="10"/>
      <color rgb="FFC00000"/>
      <name val="Calibri"/>
      <family val="2"/>
      <charset val="162"/>
      <scheme val="minor"/>
    </font>
    <font>
      <b/>
      <u/>
      <sz val="12"/>
      <color rgb="FFC00000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b/>
      <sz val="10"/>
      <color rgb="FFC00000"/>
      <name val="Arial Tur"/>
      <charset val="162"/>
    </font>
    <font>
      <b/>
      <sz val="12"/>
      <color rgb="FFC00000"/>
      <name val="Calibri"/>
      <family val="2"/>
      <charset val="162"/>
      <scheme val="minor"/>
    </font>
    <font>
      <b/>
      <sz val="14"/>
      <color rgb="FFC00000"/>
      <name val="Calibri"/>
      <family val="2"/>
      <charset val="162"/>
      <scheme val="minor"/>
    </font>
    <font>
      <b/>
      <sz val="18"/>
      <color rgb="FFC00000"/>
      <name val="Calibri"/>
      <family val="2"/>
      <charset val="162"/>
      <scheme val="minor"/>
    </font>
    <font>
      <b/>
      <sz val="11"/>
      <color rgb="FFC00000"/>
      <name val="Calibri"/>
      <family val="2"/>
      <charset val="162"/>
      <scheme val="minor"/>
    </font>
    <font>
      <b/>
      <sz val="20"/>
      <color rgb="FFC0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indexed="63"/>
      <name val="Calibri"/>
      <family val="2"/>
      <charset val="162"/>
      <scheme val="minor"/>
    </font>
    <font>
      <b/>
      <sz val="10"/>
      <color indexed="8"/>
      <name val="Calibri"/>
      <family val="2"/>
      <charset val="162"/>
      <scheme val="minor"/>
    </font>
    <font>
      <b/>
      <sz val="8"/>
      <color indexed="8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16"/>
      <color rgb="FFC00000"/>
      <name val="Calibri"/>
      <family val="2"/>
      <charset val="162"/>
      <scheme val="minor"/>
    </font>
    <font>
      <sz val="8"/>
      <color indexed="8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b/>
      <i/>
      <sz val="8"/>
      <color indexed="8"/>
      <name val="Calibri"/>
      <family val="2"/>
      <charset val="162"/>
      <scheme val="minor"/>
    </font>
    <font>
      <b/>
      <sz val="8"/>
      <color rgb="FFC00000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  <font>
      <b/>
      <i/>
      <sz val="8"/>
      <color rgb="FFC00000"/>
      <name val="Calibri"/>
      <family val="2"/>
      <charset val="162"/>
      <scheme val="minor"/>
    </font>
    <font>
      <b/>
      <sz val="9"/>
      <color rgb="FFC00000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9"/>
      <color indexed="8"/>
      <name val="Calibri"/>
      <family val="2"/>
      <charset val="162"/>
      <scheme val="minor"/>
    </font>
    <font>
      <b/>
      <sz val="7"/>
      <color rgb="FFC00000"/>
      <name val="Calibri"/>
      <family val="2"/>
      <charset val="162"/>
      <scheme val="minor"/>
    </font>
    <font>
      <b/>
      <sz val="11"/>
      <color indexed="8"/>
      <name val="Calibri"/>
      <family val="2"/>
      <charset val="162"/>
      <scheme val="minor"/>
    </font>
    <font>
      <sz val="9"/>
      <color rgb="FF333333"/>
      <name val="Arial"/>
      <family val="2"/>
      <charset val="162"/>
    </font>
    <font>
      <u/>
      <sz val="10"/>
      <color rgb="FFC00000"/>
      <name val="Arial Tur"/>
      <charset val="16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16"/>
      </right>
      <top style="thin">
        <color indexed="16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6"/>
      </left>
      <right style="thin">
        <color indexed="64"/>
      </right>
      <top style="thin">
        <color indexed="64"/>
      </top>
      <bottom/>
      <diagonal/>
    </border>
    <border>
      <left style="thin">
        <color indexed="16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64"/>
      </right>
      <top/>
      <bottom style="thin">
        <color indexed="16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16"/>
      </left>
      <right style="thin">
        <color indexed="16"/>
      </right>
      <top/>
      <bottom style="thin">
        <color indexed="64"/>
      </bottom>
      <diagonal/>
    </border>
    <border>
      <left style="thin">
        <color indexed="64"/>
      </left>
      <right style="thin">
        <color indexed="16"/>
      </right>
      <top/>
      <bottom style="thin">
        <color indexed="64"/>
      </bottom>
      <diagonal/>
    </border>
    <border>
      <left style="thin">
        <color indexed="64"/>
      </left>
      <right style="thin">
        <color indexed="16"/>
      </right>
      <top style="thin">
        <color indexed="64"/>
      </top>
      <bottom style="thin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64"/>
      </top>
      <bottom style="thin">
        <color indexed="64"/>
      </bottom>
      <diagonal/>
    </border>
    <border>
      <left style="thin">
        <color indexed="1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6"/>
      </top>
      <bottom style="thin">
        <color indexed="64"/>
      </bottom>
      <diagonal/>
    </border>
    <border>
      <left/>
      <right style="thin">
        <color indexed="64"/>
      </right>
      <top style="thin">
        <color indexed="16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</cellStyleXfs>
  <cellXfs count="500">
    <xf numFmtId="0" fontId="0" fillId="0" borderId="0" xfId="0"/>
    <xf numFmtId="0" fontId="0" fillId="2" borderId="0" xfId="0" applyFill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textRotation="90" wrapText="1"/>
    </xf>
    <xf numFmtId="0" fontId="1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textRotation="90" wrapText="1"/>
    </xf>
    <xf numFmtId="0" fontId="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1" fillId="2" borderId="0" xfId="0" applyFont="1" applyFill="1" applyAlignment="1">
      <alignment vertical="center" wrapText="1"/>
    </xf>
    <xf numFmtId="0" fontId="0" fillId="5" borderId="0" xfId="0" applyFill="1"/>
    <xf numFmtId="0" fontId="14" fillId="2" borderId="0" xfId="0" applyFont="1" applyFill="1"/>
    <xf numFmtId="0" fontId="14" fillId="0" borderId="0" xfId="0" applyFont="1"/>
    <xf numFmtId="2" fontId="29" fillId="2" borderId="1" xfId="0" applyNumberFormat="1" applyFont="1" applyFill="1" applyBorder="1" applyAlignment="1">
      <alignment horizontal="center" vertical="center" wrapText="1"/>
    </xf>
    <xf numFmtId="2" fontId="35" fillId="2" borderId="1" xfId="0" applyNumberFormat="1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shrinkToFit="1"/>
    </xf>
    <xf numFmtId="1" fontId="28" fillId="5" borderId="1" xfId="0" applyNumberFormat="1" applyFont="1" applyFill="1" applyBorder="1" applyAlignment="1">
      <alignment horizontal="center" vertical="center" wrapText="1"/>
    </xf>
    <xf numFmtId="0" fontId="36" fillId="7" borderId="3" xfId="0" applyFont="1" applyFill="1" applyBorder="1" applyAlignment="1">
      <alignment horizontal="center" vertical="center" wrapText="1" shrinkToFit="1"/>
    </xf>
    <xf numFmtId="0" fontId="36" fillId="7" borderId="1" xfId="0" applyFont="1" applyFill="1" applyBorder="1" applyAlignment="1">
      <alignment horizontal="center" vertical="center" textRotation="90" wrapText="1" shrinkToFit="1"/>
    </xf>
    <xf numFmtId="0" fontId="36" fillId="7" borderId="1" xfId="0" applyFont="1" applyFill="1" applyBorder="1" applyAlignment="1">
      <alignment horizontal="center" vertical="center" textRotation="90"/>
    </xf>
    <xf numFmtId="0" fontId="36" fillId="7" borderId="1" xfId="0" applyFont="1" applyFill="1" applyBorder="1" applyAlignment="1">
      <alignment horizontal="center" vertical="center" wrapText="1" shrinkToFit="1"/>
    </xf>
    <xf numFmtId="0" fontId="36" fillId="8" borderId="7" xfId="0" applyFont="1" applyFill="1" applyBorder="1" applyAlignment="1">
      <alignment horizontal="center" vertical="center" wrapText="1"/>
    </xf>
    <xf numFmtId="0" fontId="37" fillId="0" borderId="0" xfId="0" applyFont="1" applyAlignment="1" applyProtection="1">
      <alignment horizontal="center" vertical="center" shrinkToFit="1"/>
      <protection locked="0"/>
    </xf>
    <xf numFmtId="0" fontId="8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wrapText="1"/>
    </xf>
    <xf numFmtId="0" fontId="9" fillId="0" borderId="0" xfId="0" applyFont="1"/>
    <xf numFmtId="0" fontId="3" fillId="0" borderId="0" xfId="0" applyFont="1" applyAlignment="1">
      <alignment horizontal="center" vertical="center" shrinkToFit="1"/>
    </xf>
    <xf numFmtId="2" fontId="8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36" fillId="8" borderId="5" xfId="0" applyFont="1" applyFill="1" applyBorder="1" applyAlignment="1">
      <alignment horizontal="center" vertical="center" textRotation="90" wrapText="1"/>
    </xf>
    <xf numFmtId="1" fontId="19" fillId="8" borderId="1" xfId="0" applyNumberFormat="1" applyFont="1" applyFill="1" applyBorder="1" applyAlignment="1">
      <alignment horizontal="center" vertical="center" wrapText="1"/>
    </xf>
    <xf numFmtId="1" fontId="38" fillId="8" borderId="1" xfId="0" applyNumberFormat="1" applyFont="1" applyFill="1" applyBorder="1" applyAlignment="1">
      <alignment horizontal="center" vertical="center" wrapText="1"/>
    </xf>
    <xf numFmtId="0" fontId="30" fillId="8" borderId="1" xfId="0" applyFont="1" applyFill="1" applyBorder="1" applyAlignment="1">
      <alignment horizontal="center" textRotation="90" wrapText="1"/>
    </xf>
    <xf numFmtId="1" fontId="26" fillId="8" borderId="1" xfId="0" applyNumberFormat="1" applyFont="1" applyFill="1" applyBorder="1" applyAlignment="1">
      <alignment horizontal="center" vertical="center" wrapText="1"/>
    </xf>
    <xf numFmtId="2" fontId="30" fillId="2" borderId="1" xfId="0" applyNumberFormat="1" applyFont="1" applyFill="1" applyBorder="1" applyAlignment="1">
      <alignment horizontal="center" textRotation="90" wrapText="1"/>
    </xf>
    <xf numFmtId="2" fontId="30" fillId="2" borderId="1" xfId="0" applyNumberFormat="1" applyFont="1" applyFill="1" applyBorder="1" applyAlignment="1">
      <alignment horizontal="center" vertical="center" wrapText="1"/>
    </xf>
    <xf numFmtId="1" fontId="30" fillId="2" borderId="1" xfId="0" applyNumberFormat="1" applyFont="1" applyFill="1" applyBorder="1" applyAlignment="1">
      <alignment horizontal="center" textRotation="90" wrapText="1"/>
    </xf>
    <xf numFmtId="2" fontId="30" fillId="2" borderId="3" xfId="0" applyNumberFormat="1" applyFont="1" applyFill="1" applyBorder="1" applyAlignment="1">
      <alignment horizontal="center" textRotation="90" wrapText="1"/>
    </xf>
    <xf numFmtId="2" fontId="30" fillId="2" borderId="5" xfId="0" applyNumberFormat="1" applyFont="1" applyFill="1" applyBorder="1" applyAlignment="1">
      <alignment horizontal="center" textRotation="90" wrapText="1"/>
    </xf>
    <xf numFmtId="1" fontId="30" fillId="2" borderId="5" xfId="0" applyNumberFormat="1" applyFont="1" applyFill="1" applyBorder="1" applyAlignment="1">
      <alignment horizontal="center" textRotation="90" wrapText="1"/>
    </xf>
    <xf numFmtId="2" fontId="30" fillId="8" borderId="3" xfId="0" applyNumberFormat="1" applyFont="1" applyFill="1" applyBorder="1" applyAlignment="1">
      <alignment horizontal="center" textRotation="90" wrapText="1"/>
    </xf>
    <xf numFmtId="2" fontId="30" fillId="8" borderId="6" xfId="0" applyNumberFormat="1" applyFont="1" applyFill="1" applyBorder="1" applyAlignment="1">
      <alignment horizontal="center" textRotation="90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1" fontId="30" fillId="0" borderId="7" xfId="0" applyNumberFormat="1" applyFont="1" applyBorder="1" applyAlignment="1">
      <alignment horizontal="center" vertical="center" wrapText="1"/>
    </xf>
    <xf numFmtId="2" fontId="30" fillId="0" borderId="7" xfId="0" applyNumberFormat="1" applyFont="1" applyBorder="1" applyAlignment="1">
      <alignment horizontal="center" vertical="center" wrapText="1"/>
    </xf>
    <xf numFmtId="14" fontId="31" fillId="7" borderId="1" xfId="0" applyNumberFormat="1" applyFont="1" applyFill="1" applyBorder="1" applyAlignment="1">
      <alignment vertical="center" shrinkToFit="1"/>
    </xf>
    <xf numFmtId="2" fontId="36" fillId="8" borderId="7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center" textRotation="90" wrapText="1"/>
    </xf>
    <xf numFmtId="2" fontId="30" fillId="0" borderId="0" xfId="0" applyNumberFormat="1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1" fontId="36" fillId="0" borderId="7" xfId="0" applyNumberFormat="1" applyFont="1" applyBorder="1" applyAlignment="1">
      <alignment horizontal="center" vertical="center"/>
    </xf>
    <xf numFmtId="14" fontId="19" fillId="0" borderId="0" xfId="0" applyNumberFormat="1" applyFont="1" applyAlignment="1" applyProtection="1">
      <alignment vertical="center" wrapText="1"/>
      <protection locked="0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vertical="center" wrapText="1" shrinkToFit="1"/>
    </xf>
    <xf numFmtId="0" fontId="19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8" fillId="5" borderId="0" xfId="0" applyFont="1" applyFill="1" applyAlignment="1">
      <alignment horizontal="center" wrapText="1"/>
    </xf>
    <xf numFmtId="0" fontId="19" fillId="5" borderId="0" xfId="0" applyFont="1" applyFill="1" applyAlignment="1">
      <alignment wrapText="1"/>
    </xf>
    <xf numFmtId="14" fontId="19" fillId="5" borderId="0" xfId="0" applyNumberFormat="1" applyFont="1" applyFill="1" applyAlignment="1" applyProtection="1">
      <alignment vertical="center" wrapText="1"/>
      <protection locked="0"/>
    </xf>
    <xf numFmtId="0" fontId="19" fillId="5" borderId="0" xfId="0" applyFont="1" applyFill="1" applyAlignment="1">
      <alignment vertical="center" shrinkToFit="1"/>
    </xf>
    <xf numFmtId="0" fontId="19" fillId="5" borderId="0" xfId="0" applyFont="1" applyFill="1" applyAlignment="1">
      <alignment vertical="center" wrapText="1" shrinkToFit="1"/>
    </xf>
    <xf numFmtId="0" fontId="39" fillId="5" borderId="0" xfId="0" applyFont="1" applyFill="1" applyAlignment="1">
      <alignment vertical="center" wrapText="1"/>
    </xf>
    <xf numFmtId="0" fontId="37" fillId="5" borderId="0" xfId="0" applyFont="1" applyFill="1" applyAlignment="1" applyProtection="1">
      <alignment horizontal="center" vertical="center" shrinkToFit="1"/>
      <protection locked="0"/>
    </xf>
    <xf numFmtId="0" fontId="11" fillId="5" borderId="0" xfId="0" applyFont="1" applyFill="1"/>
    <xf numFmtId="1" fontId="30" fillId="5" borderId="7" xfId="0" applyNumberFormat="1" applyFont="1" applyFill="1" applyBorder="1" applyAlignment="1">
      <alignment horizontal="center" vertical="center" wrapText="1"/>
    </xf>
    <xf numFmtId="2" fontId="30" fillId="0" borderId="3" xfId="0" applyNumberFormat="1" applyFont="1" applyBorder="1" applyAlignment="1">
      <alignment horizontal="center" textRotation="90" wrapText="1"/>
    </xf>
    <xf numFmtId="1" fontId="36" fillId="7" borderId="1" xfId="0" applyNumberFormat="1" applyFont="1" applyFill="1" applyBorder="1" applyAlignment="1">
      <alignment horizontal="center" vertical="center"/>
    </xf>
    <xf numFmtId="1" fontId="34" fillId="10" borderId="7" xfId="0" applyNumberFormat="1" applyFont="1" applyFill="1" applyBorder="1" applyAlignment="1" applyProtection="1">
      <alignment horizontal="center" vertical="center" shrinkToFit="1"/>
      <protection locked="0"/>
    </xf>
    <xf numFmtId="1" fontId="33" fillId="5" borderId="1" xfId="0" applyNumberFormat="1" applyFont="1" applyFill="1" applyBorder="1" applyAlignment="1" applyProtection="1">
      <alignment horizontal="center" vertical="center" shrinkToFit="1"/>
      <protection locked="0"/>
    </xf>
    <xf numFmtId="0" fontId="33" fillId="5" borderId="3" xfId="0" applyFont="1" applyFill="1" applyBorder="1" applyAlignment="1">
      <alignment horizontal="center" vertical="center" shrinkToFit="1"/>
    </xf>
    <xf numFmtId="1" fontId="19" fillId="8" borderId="5" xfId="0" applyNumberFormat="1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shrinkToFit="1"/>
    </xf>
    <xf numFmtId="0" fontId="16" fillId="0" borderId="0" xfId="0" applyFont="1" applyAlignment="1" applyProtection="1">
      <alignment vertical="center"/>
      <protection hidden="1"/>
    </xf>
    <xf numFmtId="0" fontId="16" fillId="2" borderId="0" xfId="0" applyFont="1" applyFill="1" applyAlignment="1" applyProtection="1">
      <alignment vertical="center"/>
      <protection hidden="1"/>
    </xf>
    <xf numFmtId="0" fontId="26" fillId="11" borderId="0" xfId="0" applyFont="1" applyFill="1" applyAlignment="1" applyProtection="1">
      <alignment vertical="center"/>
      <protection hidden="1"/>
    </xf>
    <xf numFmtId="0" fontId="14" fillId="11" borderId="0" xfId="0" applyFont="1" applyFill="1" applyAlignment="1" applyProtection="1">
      <alignment vertical="center"/>
      <protection hidden="1"/>
    </xf>
    <xf numFmtId="0" fontId="16" fillId="11" borderId="0" xfId="0" applyFont="1" applyFill="1" applyAlignment="1" applyProtection="1">
      <alignment vertical="center"/>
      <protection hidden="1"/>
    </xf>
    <xf numFmtId="0" fontId="28" fillId="11" borderId="0" xfId="0" applyFont="1" applyFill="1" applyAlignment="1" applyProtection="1">
      <alignment vertical="center"/>
      <protection hidden="1"/>
    </xf>
    <xf numFmtId="0" fontId="33" fillId="5" borderId="1" xfId="0" applyFont="1" applyFill="1" applyBorder="1" applyAlignment="1" applyProtection="1">
      <alignment horizontal="center" vertical="center" shrinkToFit="1"/>
      <protection hidden="1"/>
    </xf>
    <xf numFmtId="0" fontId="16" fillId="0" borderId="1" xfId="0" applyFont="1" applyBorder="1" applyAlignment="1" applyProtection="1">
      <alignment horizontal="center" vertical="center" shrinkToFit="1"/>
      <protection hidden="1"/>
    </xf>
    <xf numFmtId="1" fontId="24" fillId="7" borderId="4" xfId="0" applyNumberFormat="1" applyFont="1" applyFill="1" applyBorder="1" applyAlignment="1" applyProtection="1">
      <alignment horizontal="center" vertical="center" wrapText="1" shrinkToFit="1"/>
      <protection hidden="1"/>
    </xf>
    <xf numFmtId="0" fontId="24" fillId="7" borderId="7" xfId="0" applyFont="1" applyFill="1" applyBorder="1" applyAlignment="1" applyProtection="1">
      <alignment horizontal="center" vertical="center" wrapText="1" shrinkToFit="1"/>
      <protection hidden="1"/>
    </xf>
    <xf numFmtId="1" fontId="42" fillId="7" borderId="16" xfId="0" applyNumberFormat="1" applyFont="1" applyFill="1" applyBorder="1" applyAlignment="1" applyProtection="1">
      <alignment horizontal="center" vertical="center" wrapText="1" shrinkToFit="1"/>
      <protection hidden="1"/>
    </xf>
    <xf numFmtId="2" fontId="24" fillId="7" borderId="4" xfId="0" applyNumberFormat="1" applyFont="1" applyFill="1" applyBorder="1" applyAlignment="1" applyProtection="1">
      <alignment horizontal="center" vertical="center"/>
      <protection hidden="1"/>
    </xf>
    <xf numFmtId="2" fontId="24" fillId="7" borderId="7" xfId="0" applyNumberFormat="1" applyFont="1" applyFill="1" applyBorder="1" applyAlignment="1" applyProtection="1">
      <alignment horizontal="center" vertical="center"/>
      <protection hidden="1"/>
    </xf>
    <xf numFmtId="2" fontId="36" fillId="7" borderId="16" xfId="0" applyNumberFormat="1" applyFont="1" applyFill="1" applyBorder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vertical="center" wrapText="1"/>
      <protection hidden="1"/>
    </xf>
    <xf numFmtId="0" fontId="30" fillId="0" borderId="0" xfId="0" applyFont="1" applyAlignment="1" applyProtection="1">
      <alignment horizontal="right" vertical="center" wrapText="1"/>
      <protection hidden="1"/>
    </xf>
    <xf numFmtId="0" fontId="30" fillId="0" borderId="0" xfId="0" applyFont="1" applyAlignment="1" applyProtection="1">
      <alignment vertical="center" wrapText="1"/>
      <protection hidden="1"/>
    </xf>
    <xf numFmtId="2" fontId="30" fillId="0" borderId="0" xfId="0" applyNumberFormat="1" applyFont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wrapText="1"/>
      <protection hidden="1"/>
    </xf>
    <xf numFmtId="0" fontId="8" fillId="0" borderId="0" xfId="0" applyFont="1" applyAlignment="1" applyProtection="1">
      <alignment horizont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36" fillId="8" borderId="7" xfId="0" applyFont="1" applyFill="1" applyBorder="1" applyAlignment="1" applyProtection="1">
      <alignment horizontal="center" vertical="center" wrapText="1"/>
      <protection hidden="1"/>
    </xf>
    <xf numFmtId="2" fontId="36" fillId="8" borderId="7" xfId="0" applyNumberFormat="1" applyFont="1" applyFill="1" applyBorder="1" applyAlignment="1" applyProtection="1">
      <alignment horizontal="center" vertical="center" wrapText="1"/>
      <protection hidden="1"/>
    </xf>
    <xf numFmtId="1" fontId="30" fillId="5" borderId="7" xfId="0" applyNumberFormat="1" applyFont="1" applyFill="1" applyBorder="1" applyAlignment="1" applyProtection="1">
      <alignment horizontal="center" vertical="center" wrapText="1"/>
      <protection hidden="1"/>
    </xf>
    <xf numFmtId="1" fontId="36" fillId="0" borderId="7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36" fillId="0" borderId="0" xfId="0" applyFont="1" applyAlignment="1" applyProtection="1">
      <alignment vertical="center" wrapText="1"/>
      <protection hidden="1"/>
    </xf>
    <xf numFmtId="0" fontId="19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30" fillId="0" borderId="0" xfId="0" applyFont="1" applyAlignment="1" applyProtection="1">
      <alignment horizontal="center" textRotation="90" wrapText="1"/>
      <protection hidden="1"/>
    </xf>
    <xf numFmtId="0" fontId="8" fillId="2" borderId="0" xfId="0" applyFont="1" applyFill="1" applyAlignment="1" applyProtection="1">
      <alignment horizontal="center" textRotation="90" wrapText="1"/>
      <protection hidden="1"/>
    </xf>
    <xf numFmtId="0" fontId="8" fillId="0" borderId="0" xfId="0" applyFont="1" applyAlignment="1" applyProtection="1">
      <alignment horizontal="center" textRotation="90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1" fontId="30" fillId="0" borderId="7" xfId="0" applyNumberFormat="1" applyFont="1" applyBorder="1" applyAlignment="1" applyProtection="1">
      <alignment horizontal="center" vertical="center" wrapText="1"/>
      <protection hidden="1"/>
    </xf>
    <xf numFmtId="2" fontId="30" fillId="0" borderId="7" xfId="0" applyNumberFormat="1" applyFont="1" applyBorder="1" applyAlignment="1" applyProtection="1">
      <alignment horizontal="center" vertical="center" wrapText="1"/>
      <protection hidden="1"/>
    </xf>
    <xf numFmtId="2" fontId="8" fillId="0" borderId="0" xfId="0" applyNumberFormat="1" applyFont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3" fillId="0" borderId="0" xfId="0" applyFont="1" applyAlignment="1" applyProtection="1">
      <alignment horizontal="center" vertical="center" shrinkToFit="1"/>
      <protection hidden="1"/>
    </xf>
    <xf numFmtId="0" fontId="19" fillId="0" borderId="0" xfId="0" applyFont="1" applyAlignment="1" applyProtection="1">
      <alignment wrapText="1"/>
      <protection hidden="1"/>
    </xf>
    <xf numFmtId="2" fontId="8" fillId="0" borderId="0" xfId="0" applyNumberFormat="1" applyFont="1" applyAlignment="1" applyProtection="1">
      <alignment horizontal="right" wrapText="1"/>
      <protection hidden="1"/>
    </xf>
    <xf numFmtId="14" fontId="19" fillId="0" borderId="0" xfId="0" applyNumberFormat="1" applyFont="1" applyAlignment="1" applyProtection="1">
      <alignment vertical="center" wrapText="1"/>
      <protection locked="0" hidden="1"/>
    </xf>
    <xf numFmtId="0" fontId="0" fillId="0" borderId="0" xfId="0" applyAlignment="1" applyProtection="1">
      <alignment wrapText="1"/>
      <protection hidden="1"/>
    </xf>
    <xf numFmtId="0" fontId="2" fillId="0" borderId="0" xfId="0" applyFont="1" applyProtection="1"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vertical="center" shrinkToFit="1"/>
      <protection hidden="1"/>
    </xf>
    <xf numFmtId="0" fontId="19" fillId="0" borderId="0" xfId="0" applyFont="1" applyAlignment="1" applyProtection="1">
      <alignment vertical="center" wrapText="1" shrinkToFit="1"/>
      <protection hidden="1"/>
    </xf>
    <xf numFmtId="0" fontId="37" fillId="0" borderId="0" xfId="0" applyFont="1" applyAlignment="1" applyProtection="1">
      <alignment horizontal="center" vertical="center" shrinkToFit="1"/>
      <protection locked="0" hidden="1"/>
    </xf>
    <xf numFmtId="0" fontId="0" fillId="5" borderId="0" xfId="0" applyFill="1" applyProtection="1">
      <protection hidden="1"/>
    </xf>
    <xf numFmtId="1" fontId="16" fillId="0" borderId="0" xfId="0" applyNumberFormat="1" applyFont="1" applyAlignment="1" applyProtection="1">
      <alignment vertical="center"/>
      <protection hidden="1"/>
    </xf>
    <xf numFmtId="14" fontId="30" fillId="5" borderId="0" xfId="0" applyNumberFormat="1" applyFont="1" applyFill="1" applyProtection="1">
      <protection hidden="1"/>
    </xf>
    <xf numFmtId="0" fontId="0" fillId="2" borderId="0" xfId="0" applyFill="1" applyProtection="1">
      <protection hidden="1"/>
    </xf>
    <xf numFmtId="0" fontId="30" fillId="5" borderId="0" xfId="0" applyFont="1" applyFill="1" applyProtection="1">
      <protection hidden="1"/>
    </xf>
    <xf numFmtId="0" fontId="16" fillId="0" borderId="1" xfId="0" applyFont="1" applyBorder="1" applyAlignment="1" applyProtection="1">
      <alignment horizontal="center" vertical="center" shrinkToFit="1"/>
      <protection locked="0" hidden="1"/>
    </xf>
    <xf numFmtId="0" fontId="14" fillId="2" borderId="0" xfId="0" applyFont="1" applyFill="1" applyProtection="1">
      <protection hidden="1"/>
    </xf>
    <xf numFmtId="14" fontId="31" fillId="7" borderId="1" xfId="0" applyNumberFormat="1" applyFont="1" applyFill="1" applyBorder="1" applyAlignment="1" applyProtection="1">
      <alignment vertical="center" shrinkToFit="1"/>
      <protection hidden="1"/>
    </xf>
    <xf numFmtId="0" fontId="36" fillId="7" borderId="1" xfId="0" applyFont="1" applyFill="1" applyBorder="1" applyAlignment="1" applyProtection="1">
      <alignment horizontal="center" vertical="center"/>
      <protection hidden="1"/>
    </xf>
    <xf numFmtId="0" fontId="36" fillId="7" borderId="3" xfId="0" applyFont="1" applyFill="1" applyBorder="1" applyAlignment="1" applyProtection="1">
      <alignment horizontal="center" vertical="center" wrapText="1" shrinkToFit="1"/>
      <protection hidden="1"/>
    </xf>
    <xf numFmtId="0" fontId="36" fillId="7" borderId="1" xfId="0" applyFont="1" applyFill="1" applyBorder="1" applyAlignment="1" applyProtection="1">
      <alignment horizontal="center" vertical="center" textRotation="90" wrapText="1" shrinkToFit="1"/>
      <protection hidden="1"/>
    </xf>
    <xf numFmtId="0" fontId="36" fillId="7" borderId="1" xfId="0" applyFont="1" applyFill="1" applyBorder="1" applyAlignment="1" applyProtection="1">
      <alignment horizontal="center" vertical="center" textRotation="90"/>
      <protection hidden="1"/>
    </xf>
    <xf numFmtId="0" fontId="36" fillId="7" borderId="1" xfId="0" applyFont="1" applyFill="1" applyBorder="1" applyAlignment="1" applyProtection="1">
      <alignment horizontal="center" vertical="center" wrapText="1" shrinkToFit="1"/>
      <protection hidden="1"/>
    </xf>
    <xf numFmtId="0" fontId="29" fillId="5" borderId="1" xfId="0" applyFont="1" applyFill="1" applyBorder="1" applyAlignment="1" applyProtection="1">
      <alignment horizontal="center" vertical="center" shrinkToFit="1"/>
      <protection hidden="1"/>
    </xf>
    <xf numFmtId="1" fontId="28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33" fillId="5" borderId="3" xfId="0" applyFont="1" applyFill="1" applyBorder="1" applyAlignment="1" applyProtection="1">
      <alignment horizontal="center" vertical="center" shrinkToFit="1"/>
      <protection hidden="1"/>
    </xf>
    <xf numFmtId="0" fontId="36" fillId="8" borderId="5" xfId="0" applyFont="1" applyFill="1" applyBorder="1" applyAlignment="1" applyProtection="1">
      <alignment horizontal="center" vertical="center" textRotation="90" wrapText="1"/>
      <protection hidden="1"/>
    </xf>
    <xf numFmtId="0" fontId="36" fillId="8" borderId="1" xfId="0" applyFont="1" applyFill="1" applyBorder="1" applyAlignment="1" applyProtection="1">
      <alignment horizontal="center" vertical="center" textRotation="90" wrapText="1"/>
      <protection hidden="1"/>
    </xf>
    <xf numFmtId="1" fontId="19" fillId="8" borderId="1" xfId="0" applyNumberFormat="1" applyFont="1" applyFill="1" applyBorder="1" applyAlignment="1" applyProtection="1">
      <alignment horizontal="center" vertical="center" wrapText="1"/>
      <protection hidden="1"/>
    </xf>
    <xf numFmtId="0" fontId="30" fillId="8" borderId="1" xfId="0" applyFont="1" applyFill="1" applyBorder="1" applyAlignment="1" applyProtection="1">
      <alignment horizontal="center" textRotation="90" wrapText="1"/>
      <protection hidden="1"/>
    </xf>
    <xf numFmtId="1" fontId="26" fillId="8" borderId="1" xfId="0" applyNumberFormat="1" applyFont="1" applyFill="1" applyBorder="1" applyAlignment="1" applyProtection="1">
      <alignment horizontal="center" vertical="center" wrapText="1"/>
      <protection hidden="1"/>
    </xf>
    <xf numFmtId="1" fontId="38" fillId="8" borderId="1" xfId="0" applyNumberFormat="1" applyFont="1" applyFill="1" applyBorder="1" applyAlignment="1" applyProtection="1">
      <alignment horizontal="center" vertical="center" wrapText="1"/>
      <protection hidden="1"/>
    </xf>
    <xf numFmtId="2" fontId="30" fillId="2" borderId="1" xfId="0" applyNumberFormat="1" applyFont="1" applyFill="1" applyBorder="1" applyAlignment="1" applyProtection="1">
      <alignment horizontal="center" textRotation="90" wrapText="1"/>
      <protection hidden="1"/>
    </xf>
    <xf numFmtId="2" fontId="30" fillId="2" borderId="1" xfId="0" applyNumberFormat="1" applyFont="1" applyFill="1" applyBorder="1" applyAlignment="1" applyProtection="1">
      <alignment horizontal="center" vertical="center" wrapText="1"/>
      <protection hidden="1"/>
    </xf>
    <xf numFmtId="2" fontId="29" fillId="2" borderId="1" xfId="0" applyNumberFormat="1" applyFont="1" applyFill="1" applyBorder="1" applyAlignment="1" applyProtection="1">
      <alignment horizontal="center" vertical="center" wrapText="1"/>
      <protection hidden="1"/>
    </xf>
    <xf numFmtId="1" fontId="30" fillId="2" borderId="1" xfId="0" applyNumberFormat="1" applyFont="1" applyFill="1" applyBorder="1" applyAlignment="1" applyProtection="1">
      <alignment horizontal="center" textRotation="90" wrapText="1"/>
      <protection hidden="1"/>
    </xf>
    <xf numFmtId="2" fontId="35" fillId="2" borderId="1" xfId="0" applyNumberFormat="1" applyFont="1" applyFill="1" applyBorder="1" applyAlignment="1" applyProtection="1">
      <alignment horizontal="center" vertical="center" wrapText="1"/>
      <protection hidden="1"/>
    </xf>
    <xf numFmtId="2" fontId="30" fillId="2" borderId="3" xfId="0" applyNumberFormat="1" applyFont="1" applyFill="1" applyBorder="1" applyAlignment="1" applyProtection="1">
      <alignment horizontal="center" textRotation="90" wrapText="1"/>
      <protection hidden="1"/>
    </xf>
    <xf numFmtId="2" fontId="30" fillId="2" borderId="5" xfId="0" applyNumberFormat="1" applyFont="1" applyFill="1" applyBorder="1" applyAlignment="1" applyProtection="1">
      <alignment horizontal="center" textRotation="90" wrapText="1"/>
      <protection hidden="1"/>
    </xf>
    <xf numFmtId="1" fontId="30" fillId="2" borderId="5" xfId="0" applyNumberFormat="1" applyFont="1" applyFill="1" applyBorder="1" applyAlignment="1" applyProtection="1">
      <alignment horizontal="center" textRotation="90" wrapText="1"/>
      <protection hidden="1"/>
    </xf>
    <xf numFmtId="2" fontId="30" fillId="8" borderId="3" xfId="0" applyNumberFormat="1" applyFont="1" applyFill="1" applyBorder="1" applyAlignment="1" applyProtection="1">
      <alignment horizontal="center" textRotation="90" wrapText="1"/>
      <protection hidden="1"/>
    </xf>
    <xf numFmtId="2" fontId="30" fillId="0" borderId="3" xfId="0" applyNumberFormat="1" applyFont="1" applyBorder="1" applyAlignment="1" applyProtection="1">
      <alignment horizontal="center" textRotation="90" wrapText="1"/>
      <protection hidden="1"/>
    </xf>
    <xf numFmtId="2" fontId="30" fillId="8" borderId="6" xfId="0" applyNumberFormat="1" applyFont="1" applyFill="1" applyBorder="1" applyAlignment="1" applyProtection="1">
      <alignment horizontal="center" textRotation="90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39" fillId="0" borderId="0" xfId="0" applyFont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vertical="center" wrapText="1"/>
      <protection hidden="1"/>
    </xf>
    <xf numFmtId="0" fontId="8" fillId="5" borderId="0" xfId="0" applyFont="1" applyFill="1" applyAlignment="1" applyProtection="1">
      <alignment horizontal="center" wrapText="1"/>
      <protection hidden="1"/>
    </xf>
    <xf numFmtId="0" fontId="19" fillId="5" borderId="0" xfId="0" applyFont="1" applyFill="1" applyAlignment="1" applyProtection="1">
      <alignment wrapText="1"/>
      <protection hidden="1"/>
    </xf>
    <xf numFmtId="14" fontId="19" fillId="0" borderId="0" xfId="0" applyNumberFormat="1" applyFont="1" applyAlignment="1" applyProtection="1">
      <alignment vertical="center" wrapText="1"/>
      <protection hidden="1"/>
    </xf>
    <xf numFmtId="14" fontId="19" fillId="5" borderId="0" xfId="0" applyNumberFormat="1" applyFont="1" applyFill="1" applyAlignment="1" applyProtection="1">
      <alignment vertical="center" wrapText="1"/>
      <protection hidden="1"/>
    </xf>
    <xf numFmtId="0" fontId="19" fillId="5" borderId="0" xfId="0" applyFont="1" applyFill="1" applyAlignment="1" applyProtection="1">
      <alignment vertical="center" shrinkToFit="1"/>
      <protection hidden="1"/>
    </xf>
    <xf numFmtId="0" fontId="19" fillId="5" borderId="0" xfId="0" applyFont="1" applyFill="1" applyAlignment="1" applyProtection="1">
      <alignment vertical="center" wrapText="1" shrinkToFit="1"/>
      <protection hidden="1"/>
    </xf>
    <xf numFmtId="0" fontId="19" fillId="0" borderId="0" xfId="0" applyFont="1" applyAlignment="1" applyProtection="1">
      <alignment vertical="center" wrapText="1"/>
      <protection hidden="1"/>
    </xf>
    <xf numFmtId="0" fontId="37" fillId="0" borderId="0" xfId="0" applyFont="1" applyAlignment="1" applyProtection="1">
      <alignment horizontal="center" vertical="center" shrinkToFit="1"/>
      <protection hidden="1"/>
    </xf>
    <xf numFmtId="0" fontId="39" fillId="5" borderId="0" xfId="0" applyFont="1" applyFill="1" applyAlignment="1" applyProtection="1">
      <alignment vertical="center" wrapText="1"/>
      <protection hidden="1"/>
    </xf>
    <xf numFmtId="0" fontId="37" fillId="5" borderId="0" xfId="0" applyFont="1" applyFill="1" applyAlignment="1" applyProtection="1">
      <alignment horizontal="center" vertical="center" shrinkToFit="1"/>
      <protection hidden="1"/>
    </xf>
    <xf numFmtId="0" fontId="11" fillId="5" borderId="0" xfId="0" applyFont="1" applyFill="1" applyProtection="1">
      <protection hidden="1"/>
    </xf>
    <xf numFmtId="0" fontId="34" fillId="10" borderId="7" xfId="0" applyFont="1" applyFill="1" applyBorder="1" applyAlignment="1" applyProtection="1">
      <alignment horizontal="center" vertical="center" shrinkToFit="1"/>
      <protection locked="0" hidden="1"/>
    </xf>
    <xf numFmtId="0" fontId="33" fillId="5" borderId="1" xfId="0" applyFont="1" applyFill="1" applyBorder="1" applyAlignment="1" applyProtection="1">
      <alignment horizontal="center" vertical="center" shrinkToFit="1"/>
      <protection locked="0" hidden="1"/>
    </xf>
    <xf numFmtId="1" fontId="34" fillId="10" borderId="7" xfId="0" applyNumberFormat="1" applyFont="1" applyFill="1" applyBorder="1" applyAlignment="1" applyProtection="1">
      <alignment horizontal="center" vertical="center" shrinkToFit="1"/>
      <protection locked="0" hidden="1"/>
    </xf>
    <xf numFmtId="0" fontId="15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17" fillId="5" borderId="0" xfId="0" applyFont="1" applyFill="1" applyAlignment="1" applyProtection="1">
      <alignment vertical="center" wrapText="1"/>
      <protection hidden="1"/>
    </xf>
    <xf numFmtId="0" fontId="16" fillId="2" borderId="0" xfId="0" applyFont="1" applyFill="1" applyProtection="1">
      <protection hidden="1"/>
    </xf>
    <xf numFmtId="0" fontId="19" fillId="5" borderId="0" xfId="0" applyFont="1" applyFill="1" applyAlignment="1" applyProtection="1">
      <alignment vertical="center"/>
      <protection hidden="1"/>
    </xf>
    <xf numFmtId="0" fontId="17" fillId="5" borderId="0" xfId="0" applyFont="1" applyFill="1" applyAlignment="1" applyProtection="1">
      <alignment vertical="top" wrapText="1"/>
      <protection hidden="1"/>
    </xf>
    <xf numFmtId="0" fontId="0" fillId="3" borderId="0" xfId="0" applyFill="1" applyProtection="1">
      <protection hidden="1"/>
    </xf>
    <xf numFmtId="0" fontId="6" fillId="3" borderId="0" xfId="0" applyFont="1" applyFill="1" applyAlignment="1" applyProtection="1">
      <alignment horizontal="center" vertical="center" wrapText="1"/>
      <protection hidden="1"/>
    </xf>
    <xf numFmtId="0" fontId="19" fillId="8" borderId="1" xfId="0" applyFont="1" applyFill="1" applyBorder="1" applyAlignment="1" applyProtection="1">
      <alignment horizontal="center" vertical="center" wrapText="1"/>
      <protection hidden="1"/>
    </xf>
    <xf numFmtId="0" fontId="12" fillId="5" borderId="0" xfId="0" applyFont="1" applyFill="1" applyProtection="1">
      <protection hidden="1"/>
    </xf>
    <xf numFmtId="0" fontId="13" fillId="5" borderId="0" xfId="0" applyFont="1" applyFill="1" applyProtection="1">
      <protection hidden="1"/>
    </xf>
    <xf numFmtId="0" fontId="0" fillId="3" borderId="0" xfId="0" applyFill="1" applyAlignment="1" applyProtection="1">
      <alignment vertical="center" wrapText="1"/>
      <protection hidden="1"/>
    </xf>
    <xf numFmtId="0" fontId="0" fillId="12" borderId="0" xfId="0" applyFill="1" applyProtection="1">
      <protection hidden="1"/>
    </xf>
    <xf numFmtId="0" fontId="0" fillId="11" borderId="0" xfId="0" applyFill="1" applyAlignment="1" applyProtection="1">
      <alignment vertical="center" wrapText="1"/>
      <protection hidden="1"/>
    </xf>
    <xf numFmtId="0" fontId="0" fillId="11" borderId="0" xfId="0" applyFill="1" applyProtection="1">
      <protection hidden="1"/>
    </xf>
    <xf numFmtId="0" fontId="10" fillId="11" borderId="0" xfId="1" applyFont="1" applyFill="1" applyBorder="1" applyAlignment="1" applyProtection="1">
      <alignment horizontal="center" vertical="center"/>
      <protection hidden="1"/>
    </xf>
    <xf numFmtId="0" fontId="19" fillId="8" borderId="4" xfId="0" applyFont="1" applyFill="1" applyBorder="1" applyAlignment="1" applyProtection="1">
      <alignment horizontal="center" vertical="center" wrapText="1"/>
      <protection hidden="1"/>
    </xf>
    <xf numFmtId="0" fontId="40" fillId="14" borderId="32" xfId="0" applyFont="1" applyFill="1" applyBorder="1" applyAlignment="1" applyProtection="1">
      <alignment wrapText="1"/>
      <protection locked="0" hidden="1"/>
    </xf>
    <xf numFmtId="0" fontId="0" fillId="12" borderId="0" xfId="0" applyFill="1" applyProtection="1">
      <protection locked="0" hidden="1"/>
    </xf>
    <xf numFmtId="0" fontId="0" fillId="11" borderId="0" xfId="0" applyFill="1" applyAlignment="1" applyProtection="1">
      <alignment horizontal="center"/>
      <protection locked="0" hidden="1"/>
    </xf>
    <xf numFmtId="0" fontId="0" fillId="11" borderId="0" xfId="0" applyFill="1" applyProtection="1">
      <protection locked="0" hidden="1"/>
    </xf>
    <xf numFmtId="0" fontId="40" fillId="0" borderId="32" xfId="0" applyFont="1" applyBorder="1" applyAlignment="1" applyProtection="1">
      <alignment wrapText="1"/>
      <protection locked="0" hidden="1"/>
    </xf>
    <xf numFmtId="0" fontId="0" fillId="2" borderId="0" xfId="0" applyFill="1" applyAlignment="1" applyProtection="1">
      <alignment horizontal="center" vertical="center" wrapText="1" shrinkToFit="1"/>
      <protection hidden="1"/>
    </xf>
    <xf numFmtId="0" fontId="14" fillId="2" borderId="0" xfId="0" applyFont="1" applyFill="1" applyAlignment="1" applyProtection="1">
      <alignment horizontal="center" vertical="center" wrapText="1" shrinkToFit="1"/>
      <protection hidden="1"/>
    </xf>
    <xf numFmtId="0" fontId="29" fillId="8" borderId="1" xfId="0" applyFont="1" applyFill="1" applyBorder="1" applyAlignment="1" applyProtection="1">
      <alignment horizontal="center" vertical="center" wrapText="1" shrinkToFit="1"/>
      <protection hidden="1"/>
    </xf>
    <xf numFmtId="0" fontId="26" fillId="8" borderId="1" xfId="0" applyFont="1" applyFill="1" applyBorder="1" applyAlignment="1" applyProtection="1">
      <alignment horizontal="center" vertical="center" wrapText="1" shrinkToFit="1"/>
      <protection hidden="1"/>
    </xf>
    <xf numFmtId="0" fontId="28" fillId="5" borderId="0" xfId="0" applyFont="1" applyFill="1" applyAlignment="1" applyProtection="1">
      <alignment horizontal="center" vertical="center" wrapText="1" shrinkToFit="1"/>
      <protection hidden="1"/>
    </xf>
    <xf numFmtId="0" fontId="30" fillId="5" borderId="0" xfId="0" applyFont="1" applyFill="1" applyAlignment="1" applyProtection="1">
      <alignment horizontal="center" vertical="center" wrapText="1" shrinkToFit="1"/>
      <protection hidden="1"/>
    </xf>
    <xf numFmtId="0" fontId="26" fillId="5" borderId="0" xfId="0" applyFont="1" applyFill="1" applyAlignment="1" applyProtection="1">
      <alignment horizontal="center" vertical="center" wrapText="1" shrinkToFit="1"/>
      <protection hidden="1"/>
    </xf>
    <xf numFmtId="0" fontId="14" fillId="2" borderId="0" xfId="0" applyFont="1" applyFill="1" applyAlignment="1" applyProtection="1">
      <alignment horizontal="center" vertical="center" textRotation="90" wrapText="1" shrinkToFit="1"/>
      <protection hidden="1"/>
    </xf>
    <xf numFmtId="0" fontId="29" fillId="8" borderId="39" xfId="0" applyFont="1" applyFill="1" applyBorder="1" applyAlignment="1" applyProtection="1">
      <alignment horizontal="center" vertical="center" wrapText="1" shrinkToFit="1"/>
      <protection hidden="1"/>
    </xf>
    <xf numFmtId="0" fontId="29" fillId="8" borderId="40" xfId="0" applyFont="1" applyFill="1" applyBorder="1" applyAlignment="1" applyProtection="1">
      <alignment horizontal="center" vertical="center" wrapText="1" shrinkToFit="1"/>
      <protection hidden="1"/>
    </xf>
    <xf numFmtId="0" fontId="29" fillId="8" borderId="41" xfId="0" applyFont="1" applyFill="1" applyBorder="1" applyAlignment="1" applyProtection="1">
      <alignment horizontal="center" vertical="center" wrapText="1" shrinkToFit="1"/>
      <protection hidden="1"/>
    </xf>
    <xf numFmtId="0" fontId="29" fillId="8" borderId="26" xfId="0" applyFont="1" applyFill="1" applyBorder="1" applyAlignment="1" applyProtection="1">
      <alignment horizontal="center" vertical="center" wrapText="1" shrinkToFit="1"/>
      <protection hidden="1"/>
    </xf>
    <xf numFmtId="0" fontId="29" fillId="8" borderId="2" xfId="0" applyFont="1" applyFill="1" applyBorder="1" applyAlignment="1" applyProtection="1">
      <alignment horizontal="center" vertical="center" wrapText="1" shrinkToFit="1"/>
      <protection hidden="1"/>
    </xf>
    <xf numFmtId="0" fontId="26" fillId="8" borderId="43" xfId="0" applyFont="1" applyFill="1" applyBorder="1" applyAlignment="1" applyProtection="1">
      <alignment horizontal="center" vertical="center" wrapText="1" shrinkToFit="1"/>
      <protection hidden="1"/>
    </xf>
    <xf numFmtId="0" fontId="30" fillId="4" borderId="7" xfId="0" applyFont="1" applyFill="1" applyBorder="1" applyAlignment="1" applyProtection="1">
      <alignment horizontal="center" vertical="center" wrapText="1" shrinkToFit="1"/>
      <protection locked="0" hidden="1"/>
    </xf>
    <xf numFmtId="0" fontId="30" fillId="0" borderId="1" xfId="0" applyFont="1" applyBorder="1" applyAlignment="1" applyProtection="1">
      <alignment horizontal="center" vertical="center" wrapText="1" shrinkToFit="1"/>
      <protection locked="0" hidden="1"/>
    </xf>
    <xf numFmtId="0" fontId="31" fillId="0" borderId="1" xfId="0" applyFont="1" applyBorder="1" applyAlignment="1" applyProtection="1">
      <alignment horizontal="center" vertical="center" wrapText="1" shrinkToFit="1"/>
      <protection locked="0" hidden="1"/>
    </xf>
    <xf numFmtId="0" fontId="30" fillId="0" borderId="36" xfId="0" applyFont="1" applyBorder="1" applyAlignment="1" applyProtection="1">
      <alignment horizontal="center" vertical="center" wrapText="1" shrinkToFit="1"/>
      <protection locked="0" hidden="1"/>
    </xf>
    <xf numFmtId="0" fontId="31" fillId="0" borderId="37" xfId="0" applyFont="1" applyBorder="1" applyAlignment="1" applyProtection="1">
      <alignment horizontal="center" vertical="center" wrapText="1" shrinkToFit="1"/>
      <protection locked="0" hidden="1"/>
    </xf>
    <xf numFmtId="0" fontId="31" fillId="0" borderId="41" xfId="0" applyFont="1" applyBorder="1" applyAlignment="1" applyProtection="1">
      <alignment horizontal="center" vertical="center" wrapText="1" shrinkToFit="1"/>
      <protection locked="0" hidden="1"/>
    </xf>
    <xf numFmtId="0" fontId="31" fillId="0" borderId="42" xfId="0" applyFont="1" applyBorder="1" applyAlignment="1" applyProtection="1">
      <alignment horizontal="center" vertical="center" wrapText="1" shrinkToFit="1"/>
      <protection locked="0" hidden="1"/>
    </xf>
    <xf numFmtId="0" fontId="19" fillId="8" borderId="8" xfId="0" applyFont="1" applyFill="1" applyBorder="1" applyProtection="1">
      <protection hidden="1"/>
    </xf>
    <xf numFmtId="0" fontId="44" fillId="0" borderId="30" xfId="0" applyFont="1" applyBorder="1" applyProtection="1">
      <protection hidden="1"/>
    </xf>
    <xf numFmtId="0" fontId="44" fillId="0" borderId="9" xfId="0" applyFont="1" applyBorder="1" applyProtection="1">
      <protection hidden="1"/>
    </xf>
    <xf numFmtId="0" fontId="19" fillId="8" borderId="7" xfId="0" applyFont="1" applyFill="1" applyBorder="1" applyProtection="1">
      <protection hidden="1"/>
    </xf>
    <xf numFmtId="0" fontId="22" fillId="8" borderId="31" xfId="0" applyFont="1" applyFill="1" applyBorder="1" applyAlignment="1" applyProtection="1">
      <alignment horizontal="center" vertical="center"/>
      <protection hidden="1"/>
    </xf>
    <xf numFmtId="0" fontId="19" fillId="8" borderId="7" xfId="0" applyFont="1" applyFill="1" applyBorder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4" fillId="0" borderId="7" xfId="0" applyFont="1" applyBorder="1" applyProtection="1">
      <protection hidden="1"/>
    </xf>
    <xf numFmtId="9" fontId="0" fillId="0" borderId="0" xfId="2" applyFont="1" applyProtection="1">
      <protection hidden="1"/>
    </xf>
    <xf numFmtId="0" fontId="14" fillId="0" borderId="7" xfId="2" applyNumberFormat="1" applyFont="1" applyBorder="1" applyProtection="1">
      <protection hidden="1"/>
    </xf>
    <xf numFmtId="0" fontId="0" fillId="0" borderId="0" xfId="2" applyNumberFormat="1" applyFont="1" applyFill="1" applyBorder="1" applyProtection="1">
      <protection hidden="1"/>
    </xf>
    <xf numFmtId="0" fontId="0" fillId="0" borderId="7" xfId="0" applyBorder="1" applyProtection="1">
      <protection hidden="1"/>
    </xf>
    <xf numFmtId="0" fontId="0" fillId="0" borderId="7" xfId="2" applyNumberFormat="1" applyFont="1" applyFill="1" applyBorder="1" applyProtection="1">
      <protection hidden="1"/>
    </xf>
    <xf numFmtId="0" fontId="19" fillId="0" borderId="0" xfId="0" applyFont="1" applyProtection="1">
      <protection hidden="1"/>
    </xf>
    <xf numFmtId="0" fontId="0" fillId="0" borderId="7" xfId="2" applyNumberFormat="1" applyFont="1" applyBorder="1" applyProtection="1">
      <protection hidden="1"/>
    </xf>
    <xf numFmtId="0" fontId="44" fillId="0" borderId="8" xfId="0" applyFont="1" applyBorder="1" applyProtection="1">
      <protection locked="0" hidden="1"/>
    </xf>
    <xf numFmtId="1" fontId="14" fillId="0" borderId="7" xfId="0" applyNumberFormat="1" applyFont="1" applyBorder="1" applyProtection="1">
      <protection locked="0" hidden="1"/>
    </xf>
    <xf numFmtId="0" fontId="14" fillId="0" borderId="7" xfId="0" applyFont="1" applyBorder="1" applyProtection="1">
      <protection locked="0" hidden="1"/>
    </xf>
    <xf numFmtId="1" fontId="28" fillId="13" borderId="1" xfId="0" applyNumberFormat="1" applyFont="1" applyFill="1" applyBorder="1" applyAlignment="1" applyProtection="1">
      <alignment horizontal="center" vertical="center" shrinkToFit="1"/>
      <protection locked="0" hidden="1"/>
    </xf>
    <xf numFmtId="1" fontId="16" fillId="0" borderId="1" xfId="0" applyNumberFormat="1" applyFont="1" applyBorder="1" applyAlignment="1" applyProtection="1">
      <alignment horizontal="center" vertical="center" shrinkToFit="1"/>
      <protection locked="0" hidden="1"/>
    </xf>
    <xf numFmtId="1" fontId="28" fillId="0" borderId="1" xfId="0" applyNumberFormat="1" applyFont="1" applyBorder="1" applyAlignment="1" applyProtection="1">
      <alignment horizontal="center" vertical="center" shrinkToFit="1"/>
      <protection locked="0" hidden="1"/>
    </xf>
    <xf numFmtId="0" fontId="25" fillId="6" borderId="17" xfId="0" applyFont="1" applyFill="1" applyBorder="1" applyAlignment="1" applyProtection="1">
      <alignment horizontal="center" vertical="center" wrapText="1"/>
      <protection hidden="1"/>
    </xf>
    <xf numFmtId="0" fontId="25" fillId="6" borderId="18" xfId="0" applyFont="1" applyFill="1" applyBorder="1" applyAlignment="1" applyProtection="1">
      <alignment horizontal="center" vertical="center" wrapText="1"/>
      <protection hidden="1"/>
    </xf>
    <xf numFmtId="0" fontId="25" fillId="6" borderId="19" xfId="0" applyFont="1" applyFill="1" applyBorder="1" applyAlignment="1" applyProtection="1">
      <alignment horizontal="center" vertical="center" wrapText="1"/>
      <protection hidden="1"/>
    </xf>
    <xf numFmtId="0" fontId="25" fillId="6" borderId="28" xfId="0" applyFont="1" applyFill="1" applyBorder="1" applyAlignment="1" applyProtection="1">
      <alignment horizontal="center" vertical="center" wrapText="1"/>
      <protection hidden="1"/>
    </xf>
    <xf numFmtId="0" fontId="25" fillId="6" borderId="0" xfId="0" applyFont="1" applyFill="1" applyAlignment="1" applyProtection="1">
      <alignment horizontal="center" vertical="center" wrapText="1"/>
      <protection hidden="1"/>
    </xf>
    <xf numFmtId="0" fontId="25" fillId="6" borderId="29" xfId="0" applyFont="1" applyFill="1" applyBorder="1" applyAlignment="1" applyProtection="1">
      <alignment horizontal="center" vertical="center" wrapText="1"/>
      <protection hidden="1"/>
    </xf>
    <xf numFmtId="0" fontId="18" fillId="5" borderId="0" xfId="1" applyFont="1" applyFill="1" applyBorder="1" applyAlignment="1" applyProtection="1">
      <alignment horizontal="center" vertical="center" wrapText="1"/>
      <protection hidden="1"/>
    </xf>
    <xf numFmtId="0" fontId="17" fillId="5" borderId="7" xfId="0" applyFont="1" applyFill="1" applyBorder="1" applyAlignment="1" applyProtection="1">
      <alignment horizontal="center" vertical="center" wrapText="1"/>
      <protection hidden="1"/>
    </xf>
    <xf numFmtId="0" fontId="45" fillId="6" borderId="7" xfId="1" applyFont="1" applyFill="1" applyBorder="1" applyAlignment="1" applyProtection="1">
      <alignment horizontal="center" vertical="center" wrapText="1"/>
      <protection locked="0" hidden="1"/>
    </xf>
    <xf numFmtId="0" fontId="24" fillId="7" borderId="7" xfId="0" applyFont="1" applyFill="1" applyBorder="1" applyAlignment="1" applyProtection="1">
      <alignment horizontal="center" vertical="center" wrapText="1"/>
      <protection locked="0" hidden="1"/>
    </xf>
    <xf numFmtId="0" fontId="45" fillId="7" borderId="7" xfId="1" applyFont="1" applyFill="1" applyBorder="1" applyAlignment="1" applyProtection="1">
      <alignment horizontal="center" vertical="center" wrapText="1"/>
      <protection locked="0" hidden="1"/>
    </xf>
    <xf numFmtId="0" fontId="19" fillId="8" borderId="1" xfId="0" applyFont="1" applyFill="1" applyBorder="1" applyAlignment="1" applyProtection="1">
      <alignment horizontal="center" vertical="center" wrapText="1"/>
      <protection hidden="1"/>
    </xf>
    <xf numFmtId="0" fontId="19" fillId="8" borderId="3" xfId="0" applyFont="1" applyFill="1" applyBorder="1" applyAlignment="1" applyProtection="1">
      <alignment horizontal="center" vertical="center" wrapText="1"/>
      <protection hidden="1"/>
    </xf>
    <xf numFmtId="0" fontId="26" fillId="5" borderId="1" xfId="0" applyFont="1" applyFill="1" applyBorder="1" applyAlignment="1" applyProtection="1">
      <alignment horizontal="center" vertical="center" wrapText="1"/>
      <protection locked="0" hidden="1"/>
    </xf>
    <xf numFmtId="0" fontId="26" fillId="5" borderId="3" xfId="0" applyFont="1" applyFill="1" applyBorder="1" applyAlignment="1" applyProtection="1">
      <alignment horizontal="center" vertical="center" wrapText="1"/>
      <protection locked="0" hidden="1"/>
    </xf>
    <xf numFmtId="0" fontId="23" fillId="7" borderId="13" xfId="0" applyFont="1" applyFill="1" applyBorder="1" applyAlignment="1" applyProtection="1">
      <alignment horizontal="center" vertical="center" wrapText="1"/>
      <protection hidden="1"/>
    </xf>
    <xf numFmtId="0" fontId="17" fillId="7" borderId="20" xfId="0" applyFont="1" applyFill="1" applyBorder="1" applyAlignment="1" applyProtection="1">
      <alignment horizontal="center" vertical="center" wrapText="1"/>
      <protection hidden="1"/>
    </xf>
    <xf numFmtId="0" fontId="17" fillId="7" borderId="21" xfId="0" applyFont="1" applyFill="1" applyBorder="1" applyAlignment="1" applyProtection="1">
      <alignment horizontal="center" vertical="center" wrapText="1"/>
      <protection hidden="1"/>
    </xf>
    <xf numFmtId="0" fontId="17" fillId="7" borderId="15" xfId="0" applyFont="1" applyFill="1" applyBorder="1" applyAlignment="1" applyProtection="1">
      <alignment horizontal="center" vertical="center" wrapText="1"/>
      <protection hidden="1"/>
    </xf>
    <xf numFmtId="0" fontId="17" fillId="7" borderId="0" xfId="0" applyFont="1" applyFill="1" applyAlignment="1" applyProtection="1">
      <alignment horizontal="center" vertical="center" wrapText="1"/>
      <protection hidden="1"/>
    </xf>
    <xf numFmtId="0" fontId="17" fillId="7" borderId="25" xfId="0" applyFont="1" applyFill="1" applyBorder="1" applyAlignment="1" applyProtection="1">
      <alignment horizontal="center" vertical="center" wrapText="1"/>
      <protection hidden="1"/>
    </xf>
    <xf numFmtId="0" fontId="17" fillId="7" borderId="14" xfId="0" applyFont="1" applyFill="1" applyBorder="1" applyAlignment="1" applyProtection="1">
      <alignment horizontal="center" vertical="center" wrapText="1"/>
      <protection hidden="1"/>
    </xf>
    <xf numFmtId="0" fontId="17" fillId="7" borderId="22" xfId="0" applyFont="1" applyFill="1" applyBorder="1" applyAlignment="1" applyProtection="1">
      <alignment horizontal="center" vertical="center" wrapText="1"/>
      <protection hidden="1"/>
    </xf>
    <xf numFmtId="0" fontId="17" fillId="7" borderId="23" xfId="0" applyFont="1" applyFill="1" applyBorder="1" applyAlignment="1" applyProtection="1">
      <alignment horizontal="center" vertical="center" wrapText="1"/>
      <protection hidden="1"/>
    </xf>
    <xf numFmtId="0" fontId="0" fillId="5" borderId="12" xfId="0" applyFill="1" applyBorder="1" applyAlignment="1" applyProtection="1">
      <alignment horizontal="center"/>
      <protection hidden="1"/>
    </xf>
    <xf numFmtId="0" fontId="21" fillId="7" borderId="8" xfId="0" applyFont="1" applyFill="1" applyBorder="1" applyAlignment="1" applyProtection="1">
      <alignment horizontal="center"/>
      <protection hidden="1"/>
    </xf>
    <xf numFmtId="0" fontId="21" fillId="7" borderId="30" xfId="0" applyFont="1" applyFill="1" applyBorder="1" applyAlignment="1" applyProtection="1">
      <alignment horizontal="center"/>
      <protection hidden="1"/>
    </xf>
    <xf numFmtId="0" fontId="21" fillId="7" borderId="9" xfId="0" applyFont="1" applyFill="1" applyBorder="1" applyAlignment="1" applyProtection="1">
      <alignment horizontal="center"/>
      <protection hidden="1"/>
    </xf>
    <xf numFmtId="0" fontId="21" fillId="7" borderId="8" xfId="0" applyFont="1" applyFill="1" applyBorder="1" applyAlignment="1" applyProtection="1">
      <alignment horizontal="center" vertical="center"/>
      <protection hidden="1"/>
    </xf>
    <xf numFmtId="0" fontId="21" fillId="7" borderId="30" xfId="0" applyFont="1" applyFill="1" applyBorder="1" applyAlignment="1" applyProtection="1">
      <alignment horizontal="center" vertical="center"/>
      <protection hidden="1"/>
    </xf>
    <xf numFmtId="0" fontId="21" fillId="7" borderId="9" xfId="0" applyFont="1" applyFill="1" applyBorder="1" applyAlignment="1" applyProtection="1">
      <alignment horizontal="center" vertical="center"/>
      <protection hidden="1"/>
    </xf>
    <xf numFmtId="0" fontId="24" fillId="7" borderId="17" xfId="0" applyFont="1" applyFill="1" applyBorder="1" applyAlignment="1" applyProtection="1">
      <alignment horizontal="center" vertical="center" wrapText="1"/>
      <protection hidden="1"/>
    </xf>
    <xf numFmtId="0" fontId="24" fillId="7" borderId="18" xfId="0" applyFont="1" applyFill="1" applyBorder="1" applyAlignment="1" applyProtection="1">
      <alignment horizontal="center" vertical="center" wrapText="1"/>
      <protection hidden="1"/>
    </xf>
    <xf numFmtId="0" fontId="24" fillId="7" borderId="19" xfId="0" applyFont="1" applyFill="1" applyBorder="1" applyAlignment="1" applyProtection="1">
      <alignment horizontal="center" vertical="center" wrapText="1"/>
      <protection hidden="1"/>
    </xf>
    <xf numFmtId="0" fontId="24" fillId="7" borderId="10" xfId="0" applyFont="1" applyFill="1" applyBorder="1" applyAlignment="1" applyProtection="1">
      <alignment horizontal="center" vertical="center" wrapText="1"/>
      <protection hidden="1"/>
    </xf>
    <xf numFmtId="0" fontId="24" fillId="7" borderId="12" xfId="0" applyFont="1" applyFill="1" applyBorder="1" applyAlignment="1" applyProtection="1">
      <alignment horizontal="center" vertical="center" wrapText="1"/>
      <protection hidden="1"/>
    </xf>
    <xf numFmtId="0" fontId="24" fillId="7" borderId="11" xfId="0" applyFont="1" applyFill="1" applyBorder="1" applyAlignment="1" applyProtection="1">
      <alignment horizontal="center" vertical="center" wrapText="1"/>
      <protection hidden="1"/>
    </xf>
    <xf numFmtId="0" fontId="45" fillId="7" borderId="17" xfId="1" applyFont="1" applyFill="1" applyBorder="1" applyAlignment="1" applyProtection="1">
      <alignment horizontal="center" vertical="center" wrapText="1"/>
      <protection locked="0" hidden="1"/>
    </xf>
    <xf numFmtId="0" fontId="45" fillId="7" borderId="18" xfId="1" applyFont="1" applyFill="1" applyBorder="1" applyAlignment="1" applyProtection="1">
      <alignment horizontal="center" vertical="center" wrapText="1"/>
      <protection locked="0" hidden="1"/>
    </xf>
    <xf numFmtId="0" fontId="45" fillId="7" borderId="19" xfId="1" applyFont="1" applyFill="1" applyBorder="1" applyAlignment="1" applyProtection="1">
      <alignment horizontal="center" vertical="center" wrapText="1"/>
      <protection locked="0" hidden="1"/>
    </xf>
    <xf numFmtId="0" fontId="45" fillId="7" borderId="10" xfId="1" applyFont="1" applyFill="1" applyBorder="1" applyAlignment="1" applyProtection="1">
      <alignment horizontal="center" vertical="center" wrapText="1"/>
      <protection locked="0" hidden="1"/>
    </xf>
    <xf numFmtId="0" fontId="45" fillId="7" borderId="12" xfId="1" applyFont="1" applyFill="1" applyBorder="1" applyAlignment="1" applyProtection="1">
      <alignment horizontal="center" vertical="center" wrapText="1"/>
      <protection locked="0" hidden="1"/>
    </xf>
    <xf numFmtId="0" fontId="45" fillId="7" borderId="11" xfId="1" applyFont="1" applyFill="1" applyBorder="1" applyAlignment="1" applyProtection="1">
      <alignment horizontal="center" vertical="center" wrapText="1"/>
      <protection locked="0" hidden="1"/>
    </xf>
    <xf numFmtId="0" fontId="19" fillId="8" borderId="8" xfId="0" applyFont="1" applyFill="1" applyBorder="1" applyAlignment="1" applyProtection="1">
      <alignment horizontal="left" vertical="center"/>
      <protection hidden="1"/>
    </xf>
    <xf numFmtId="0" fontId="19" fillId="8" borderId="30" xfId="0" applyFont="1" applyFill="1" applyBorder="1" applyAlignment="1" applyProtection="1">
      <alignment horizontal="left" vertical="center"/>
      <protection hidden="1"/>
    </xf>
    <xf numFmtId="0" fontId="19" fillId="8" borderId="9" xfId="0" applyFont="1" applyFill="1" applyBorder="1" applyAlignment="1" applyProtection="1">
      <alignment horizontal="left" vertical="center"/>
      <protection hidden="1"/>
    </xf>
    <xf numFmtId="14" fontId="26" fillId="5" borderId="8" xfId="0" applyNumberFormat="1" applyFont="1" applyFill="1" applyBorder="1" applyAlignment="1" applyProtection="1">
      <alignment horizontal="center" vertical="center"/>
      <protection locked="0" hidden="1"/>
    </xf>
    <xf numFmtId="14" fontId="26" fillId="5" borderId="30" xfId="0" applyNumberFormat="1" applyFont="1" applyFill="1" applyBorder="1" applyAlignment="1" applyProtection="1">
      <alignment horizontal="center" vertical="center"/>
      <protection locked="0" hidden="1"/>
    </xf>
    <xf numFmtId="14" fontId="26" fillId="5" borderId="9" xfId="0" applyNumberFormat="1" applyFont="1" applyFill="1" applyBorder="1" applyAlignment="1" applyProtection="1">
      <alignment horizontal="center" vertical="center"/>
      <protection locked="0" hidden="1"/>
    </xf>
    <xf numFmtId="0" fontId="26" fillId="5" borderId="8" xfId="0" applyFont="1" applyFill="1" applyBorder="1" applyAlignment="1" applyProtection="1">
      <alignment horizontal="center" vertical="center"/>
      <protection locked="0" hidden="1"/>
    </xf>
    <xf numFmtId="0" fontId="26" fillId="5" borderId="30" xfId="0" applyFont="1" applyFill="1" applyBorder="1" applyAlignment="1" applyProtection="1">
      <alignment horizontal="center" vertical="center"/>
      <protection locked="0" hidden="1"/>
    </xf>
    <xf numFmtId="0" fontId="26" fillId="5" borderId="9" xfId="0" applyFont="1" applyFill="1" applyBorder="1" applyAlignment="1" applyProtection="1">
      <alignment horizontal="center" vertical="center"/>
      <protection locked="0" hidden="1"/>
    </xf>
    <xf numFmtId="14" fontId="19" fillId="5" borderId="17" xfId="0" applyNumberFormat="1" applyFont="1" applyFill="1" applyBorder="1" applyAlignment="1" applyProtection="1">
      <alignment horizontal="center" vertical="center" wrapText="1"/>
      <protection hidden="1"/>
    </xf>
    <xf numFmtId="14" fontId="19" fillId="5" borderId="18" xfId="0" applyNumberFormat="1" applyFont="1" applyFill="1" applyBorder="1" applyAlignment="1" applyProtection="1">
      <alignment horizontal="center" vertical="center" wrapText="1"/>
      <protection hidden="1"/>
    </xf>
    <xf numFmtId="14" fontId="19" fillId="5" borderId="19" xfId="0" applyNumberFormat="1" applyFont="1" applyFill="1" applyBorder="1" applyAlignment="1" applyProtection="1">
      <alignment horizontal="center" vertical="center" wrapText="1"/>
      <protection hidden="1"/>
    </xf>
    <xf numFmtId="14" fontId="19" fillId="5" borderId="10" xfId="0" applyNumberFormat="1" applyFont="1" applyFill="1" applyBorder="1" applyAlignment="1" applyProtection="1">
      <alignment horizontal="center" vertical="center" wrapText="1"/>
      <protection hidden="1"/>
    </xf>
    <xf numFmtId="14" fontId="19" fillId="5" borderId="12" xfId="0" applyNumberFormat="1" applyFont="1" applyFill="1" applyBorder="1" applyAlignment="1" applyProtection="1">
      <alignment horizontal="center" vertical="center" wrapText="1"/>
      <protection hidden="1"/>
    </xf>
    <xf numFmtId="14" fontId="19" fillId="5" borderId="11" xfId="0" applyNumberFormat="1" applyFont="1" applyFill="1" applyBorder="1" applyAlignment="1" applyProtection="1">
      <alignment horizontal="center" vertical="center" wrapText="1"/>
      <protection hidden="1"/>
    </xf>
    <xf numFmtId="0" fontId="26" fillId="5" borderId="8" xfId="0" applyFont="1" applyFill="1" applyBorder="1" applyAlignment="1" applyProtection="1">
      <alignment horizontal="center" vertical="center"/>
      <protection hidden="1"/>
    </xf>
    <xf numFmtId="0" fontId="26" fillId="5" borderId="30" xfId="0" applyFont="1" applyFill="1" applyBorder="1" applyAlignment="1" applyProtection="1">
      <alignment horizontal="center" vertical="center"/>
      <protection hidden="1"/>
    </xf>
    <xf numFmtId="0" fontId="26" fillId="5" borderId="9" xfId="0" applyFont="1" applyFill="1" applyBorder="1" applyAlignment="1" applyProtection="1">
      <alignment horizontal="center" vertical="center"/>
      <protection hidden="1"/>
    </xf>
    <xf numFmtId="0" fontId="21" fillId="7" borderId="1" xfId="0" applyFont="1" applyFill="1" applyBorder="1" applyAlignment="1" applyProtection="1">
      <alignment horizontal="center" vertical="center" wrapText="1"/>
      <protection hidden="1"/>
    </xf>
    <xf numFmtId="0" fontId="45" fillId="7" borderId="28" xfId="1" applyFont="1" applyFill="1" applyBorder="1" applyAlignment="1" applyProtection="1">
      <alignment horizontal="center" vertical="center" wrapText="1"/>
      <protection locked="0" hidden="1"/>
    </xf>
    <xf numFmtId="0" fontId="45" fillId="7" borderId="29" xfId="1" applyFont="1" applyFill="1" applyBorder="1" applyAlignment="1" applyProtection="1">
      <alignment horizontal="center" vertical="center" wrapText="1"/>
      <protection locked="0" hidden="1"/>
    </xf>
    <xf numFmtId="0" fontId="21" fillId="8" borderId="13" xfId="0" applyFont="1" applyFill="1" applyBorder="1" applyAlignment="1" applyProtection="1">
      <alignment horizontal="center" vertical="center" wrapText="1" shrinkToFit="1"/>
      <protection hidden="1"/>
    </xf>
    <xf numFmtId="0" fontId="21" fillId="8" borderId="20" xfId="0" applyFont="1" applyFill="1" applyBorder="1" applyAlignment="1" applyProtection="1">
      <alignment horizontal="center" vertical="center" wrapText="1" shrinkToFit="1"/>
      <protection hidden="1"/>
    </xf>
    <xf numFmtId="0" fontId="21" fillId="8" borderId="21" xfId="0" applyFont="1" applyFill="1" applyBorder="1" applyAlignment="1" applyProtection="1">
      <alignment horizontal="center" vertical="center" wrapText="1" shrinkToFit="1"/>
      <protection hidden="1"/>
    </xf>
    <xf numFmtId="0" fontId="21" fillId="8" borderId="14" xfId="0" applyFont="1" applyFill="1" applyBorder="1" applyAlignment="1" applyProtection="1">
      <alignment horizontal="center" vertical="center" wrapText="1" shrinkToFit="1"/>
      <protection hidden="1"/>
    </xf>
    <xf numFmtId="0" fontId="21" fillId="8" borderId="22" xfId="0" applyFont="1" applyFill="1" applyBorder="1" applyAlignment="1" applyProtection="1">
      <alignment horizontal="center" vertical="center" wrapText="1" shrinkToFit="1"/>
      <protection hidden="1"/>
    </xf>
    <xf numFmtId="0" fontId="21" fillId="8" borderId="23" xfId="0" applyFont="1" applyFill="1" applyBorder="1" applyAlignment="1" applyProtection="1">
      <alignment horizontal="center" vertical="center" wrapText="1" shrinkToFit="1"/>
      <protection hidden="1"/>
    </xf>
    <xf numFmtId="0" fontId="27" fillId="8" borderId="3" xfId="0" applyFont="1" applyFill="1" applyBorder="1" applyAlignment="1" applyProtection="1">
      <alignment horizontal="center" vertical="center" wrapText="1" shrinkToFit="1"/>
      <protection hidden="1"/>
    </xf>
    <xf numFmtId="0" fontId="27" fillId="8" borderId="6" xfId="0" applyFont="1" applyFill="1" applyBorder="1" applyAlignment="1" applyProtection="1">
      <alignment horizontal="center" vertical="center" wrapText="1" shrinkToFit="1"/>
      <protection hidden="1"/>
    </xf>
    <xf numFmtId="0" fontId="27" fillId="8" borderId="5" xfId="0" applyFont="1" applyFill="1" applyBorder="1" applyAlignment="1" applyProtection="1">
      <alignment horizontal="center" vertical="center" wrapText="1" shrinkToFit="1"/>
      <protection hidden="1"/>
    </xf>
    <xf numFmtId="0" fontId="28" fillId="8" borderId="1" xfId="0" applyFont="1" applyFill="1" applyBorder="1" applyAlignment="1" applyProtection="1">
      <alignment horizontal="center" vertical="center" wrapText="1" shrinkToFit="1"/>
      <protection hidden="1"/>
    </xf>
    <xf numFmtId="0" fontId="20" fillId="7" borderId="17" xfId="1" applyFont="1" applyFill="1" applyBorder="1" applyAlignment="1" applyProtection="1">
      <alignment horizontal="center" vertical="center" wrapText="1"/>
      <protection locked="0" hidden="1"/>
    </xf>
    <xf numFmtId="0" fontId="20" fillId="7" borderId="19" xfId="1" applyFont="1" applyFill="1" applyBorder="1" applyAlignment="1" applyProtection="1">
      <alignment horizontal="center" vertical="center" wrapText="1"/>
      <protection locked="0" hidden="1"/>
    </xf>
    <xf numFmtId="0" fontId="20" fillId="7" borderId="10" xfId="1" applyFont="1" applyFill="1" applyBorder="1" applyAlignment="1" applyProtection="1">
      <alignment horizontal="center" vertical="center" wrapText="1"/>
      <protection locked="0" hidden="1"/>
    </xf>
    <xf numFmtId="0" fontId="20" fillId="7" borderId="11" xfId="1" applyFont="1" applyFill="1" applyBorder="1" applyAlignment="1" applyProtection="1">
      <alignment horizontal="center" vertical="center" wrapText="1"/>
      <protection locked="0" hidden="1"/>
    </xf>
    <xf numFmtId="0" fontId="28" fillId="8" borderId="38" xfId="0" applyFont="1" applyFill="1" applyBorder="1" applyAlignment="1" applyProtection="1">
      <alignment horizontal="center" vertical="center" wrapText="1" shrinkToFit="1"/>
      <protection hidden="1"/>
    </xf>
    <xf numFmtId="0" fontId="28" fillId="8" borderId="37" xfId="0" applyFont="1" applyFill="1" applyBorder="1" applyAlignment="1" applyProtection="1">
      <alignment horizontal="center" vertical="center" wrapText="1" shrinkToFit="1"/>
      <protection hidden="1"/>
    </xf>
    <xf numFmtId="0" fontId="27" fillId="8" borderId="33" xfId="0" applyFont="1" applyFill="1" applyBorder="1" applyAlignment="1" applyProtection="1">
      <alignment horizontal="center" vertical="center" wrapText="1" shrinkToFit="1"/>
      <protection hidden="1"/>
    </xf>
    <xf numFmtId="0" fontId="27" fillId="8" borderId="34" xfId="0" applyFont="1" applyFill="1" applyBorder="1" applyAlignment="1" applyProtection="1">
      <alignment horizontal="center" vertical="center" wrapText="1" shrinkToFit="1"/>
      <protection hidden="1"/>
    </xf>
    <xf numFmtId="0" fontId="27" fillId="8" borderId="35" xfId="0" applyFont="1" applyFill="1" applyBorder="1" applyAlignment="1" applyProtection="1">
      <alignment horizontal="center" vertical="center" wrapText="1" shrinkToFit="1"/>
      <protection hidden="1"/>
    </xf>
    <xf numFmtId="0" fontId="28" fillId="8" borderId="39" xfId="0" applyFont="1" applyFill="1" applyBorder="1" applyAlignment="1" applyProtection="1">
      <alignment horizontal="center" vertical="center" wrapText="1" shrinkToFit="1"/>
      <protection hidden="1"/>
    </xf>
    <xf numFmtId="0" fontId="28" fillId="8" borderId="40" xfId="0" applyFont="1" applyFill="1" applyBorder="1" applyAlignment="1" applyProtection="1">
      <alignment horizontal="center" vertical="center" wrapText="1" shrinkToFit="1"/>
      <protection hidden="1"/>
    </xf>
    <xf numFmtId="0" fontId="28" fillId="8" borderId="41" xfId="0" applyFont="1" applyFill="1" applyBorder="1" applyAlignment="1" applyProtection="1">
      <alignment horizontal="center" vertical="center" wrapText="1" shrinkToFit="1"/>
      <protection hidden="1"/>
    </xf>
    <xf numFmtId="0" fontId="32" fillId="8" borderId="17" xfId="0" applyFont="1" applyFill="1" applyBorder="1" applyAlignment="1" applyProtection="1">
      <alignment horizontal="center" vertical="center" wrapText="1" shrinkToFit="1"/>
      <protection hidden="1"/>
    </xf>
    <xf numFmtId="0" fontId="32" fillId="8" borderId="18" xfId="0" applyFont="1" applyFill="1" applyBorder="1" applyAlignment="1" applyProtection="1">
      <alignment horizontal="center" vertical="center" wrapText="1" shrinkToFit="1"/>
      <protection hidden="1"/>
    </xf>
    <xf numFmtId="0" fontId="32" fillId="8" borderId="27" xfId="0" applyFont="1" applyFill="1" applyBorder="1" applyAlignment="1" applyProtection="1">
      <alignment horizontal="center" vertical="center" wrapText="1" shrinkToFit="1"/>
      <protection hidden="1"/>
    </xf>
    <xf numFmtId="0" fontId="32" fillId="8" borderId="28" xfId="0" applyFont="1" applyFill="1" applyBorder="1" applyAlignment="1" applyProtection="1">
      <alignment horizontal="center" vertical="center" wrapText="1" shrinkToFit="1"/>
      <protection hidden="1"/>
    </xf>
    <xf numFmtId="0" fontId="32" fillId="8" borderId="0" xfId="0" applyFont="1" applyFill="1" applyAlignment="1" applyProtection="1">
      <alignment horizontal="center" vertical="center" wrapText="1" shrinkToFit="1"/>
      <protection hidden="1"/>
    </xf>
    <xf numFmtId="0" fontId="32" fillId="8" borderId="25" xfId="0" applyFont="1" applyFill="1" applyBorder="1" applyAlignment="1" applyProtection="1">
      <alignment horizontal="center" vertical="center" wrapText="1" shrinkToFit="1"/>
      <protection hidden="1"/>
    </xf>
    <xf numFmtId="0" fontId="26" fillId="0" borderId="7" xfId="0" applyFont="1" applyBorder="1" applyAlignment="1" applyProtection="1">
      <alignment horizontal="center" vertical="center" wrapText="1" shrinkToFit="1"/>
      <protection hidden="1"/>
    </xf>
    <xf numFmtId="0" fontId="19" fillId="8" borderId="8" xfId="0" applyFont="1" applyFill="1" applyBorder="1" applyAlignment="1" applyProtection="1">
      <alignment horizontal="center"/>
      <protection hidden="1"/>
    </xf>
    <xf numFmtId="0" fontId="19" fillId="8" borderId="9" xfId="0" applyFont="1" applyFill="1" applyBorder="1" applyAlignment="1" applyProtection="1">
      <alignment horizontal="center"/>
      <protection hidden="1"/>
    </xf>
    <xf numFmtId="0" fontId="21" fillId="9" borderId="7" xfId="0" applyFont="1" applyFill="1" applyBorder="1" applyAlignment="1" applyProtection="1">
      <alignment horizontal="center"/>
      <protection hidden="1"/>
    </xf>
    <xf numFmtId="0" fontId="21" fillId="9" borderId="8" xfId="0" applyFont="1" applyFill="1" applyBorder="1" applyAlignment="1" applyProtection="1">
      <alignment horizontal="center"/>
      <protection hidden="1"/>
    </xf>
    <xf numFmtId="0" fontId="21" fillId="9" borderId="30" xfId="0" applyFont="1" applyFill="1" applyBorder="1" applyAlignment="1" applyProtection="1">
      <alignment horizontal="center"/>
      <protection hidden="1"/>
    </xf>
    <xf numFmtId="0" fontId="21" fillId="9" borderId="9" xfId="0" applyFont="1" applyFill="1" applyBorder="1" applyAlignment="1" applyProtection="1">
      <alignment horizontal="center"/>
      <protection hidden="1"/>
    </xf>
    <xf numFmtId="0" fontId="19" fillId="8" borderId="7" xfId="0" applyFont="1" applyFill="1" applyBorder="1" applyAlignment="1" applyProtection="1">
      <alignment horizontal="center"/>
      <protection hidden="1"/>
    </xf>
    <xf numFmtId="0" fontId="21" fillId="9" borderId="46" xfId="0" applyFont="1" applyFill="1" applyBorder="1" applyAlignment="1" applyProtection="1">
      <alignment horizontal="center"/>
      <protection hidden="1"/>
    </xf>
    <xf numFmtId="0" fontId="21" fillId="0" borderId="7" xfId="0" applyFont="1" applyBorder="1" applyAlignment="1" applyProtection="1">
      <alignment horizontal="center" vertical="center" wrapText="1"/>
      <protection hidden="1"/>
    </xf>
    <xf numFmtId="0" fontId="19" fillId="7" borderId="7" xfId="1" applyFont="1" applyFill="1" applyBorder="1" applyAlignment="1" applyProtection="1">
      <alignment horizontal="center" vertical="center" wrapText="1"/>
      <protection hidden="1"/>
    </xf>
    <xf numFmtId="0" fontId="29" fillId="5" borderId="4" xfId="0" applyFont="1" applyFill="1" applyBorder="1" applyAlignment="1">
      <alignment horizontal="left" vertical="center" shrinkToFit="1"/>
    </xf>
    <xf numFmtId="0" fontId="29" fillId="5" borderId="24" xfId="0" applyFont="1" applyFill="1" applyBorder="1" applyAlignment="1">
      <alignment horizontal="left" vertical="center" shrinkToFit="1"/>
    </xf>
    <xf numFmtId="0" fontId="29" fillId="5" borderId="16" xfId="0" applyFont="1" applyFill="1" applyBorder="1" applyAlignment="1">
      <alignment horizontal="left" vertical="center" shrinkToFit="1"/>
    </xf>
    <xf numFmtId="0" fontId="19" fillId="7" borderId="7" xfId="0" quotePrefix="1" applyFont="1" applyFill="1" applyBorder="1" applyAlignment="1">
      <alignment horizontal="center"/>
    </xf>
    <xf numFmtId="14" fontId="30" fillId="5" borderId="7" xfId="0" applyNumberFormat="1" applyFont="1" applyFill="1" applyBorder="1" applyAlignment="1">
      <alignment horizontal="center"/>
    </xf>
    <xf numFmtId="0" fontId="30" fillId="5" borderId="7" xfId="0" applyFont="1" applyFill="1" applyBorder="1" applyAlignment="1">
      <alignment horizontal="center"/>
    </xf>
    <xf numFmtId="0" fontId="39" fillId="7" borderId="7" xfId="0" applyFont="1" applyFill="1" applyBorder="1" applyAlignment="1">
      <alignment horizontal="center" vertical="center" wrapText="1"/>
    </xf>
    <xf numFmtId="2" fontId="30" fillId="2" borderId="1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0" fontId="36" fillId="8" borderId="1" xfId="0" applyFont="1" applyFill="1" applyBorder="1" applyAlignment="1">
      <alignment horizontal="center" vertical="center" wrapText="1"/>
    </xf>
    <xf numFmtId="0" fontId="36" fillId="8" borderId="7" xfId="0" applyFont="1" applyFill="1" applyBorder="1" applyAlignment="1">
      <alignment horizontal="center" vertical="center" wrapText="1"/>
    </xf>
    <xf numFmtId="49" fontId="36" fillId="8" borderId="8" xfId="0" applyNumberFormat="1" applyFont="1" applyFill="1" applyBorder="1" applyAlignment="1">
      <alignment horizontal="center" vertical="center" wrapText="1"/>
    </xf>
    <xf numFmtId="49" fontId="36" fillId="8" borderId="9" xfId="0" applyNumberFormat="1" applyFont="1" applyFill="1" applyBorder="1" applyAlignment="1">
      <alignment horizontal="center" vertical="center" wrapText="1"/>
    </xf>
    <xf numFmtId="0" fontId="36" fillId="8" borderId="30" xfId="0" applyFont="1" applyFill="1" applyBorder="1" applyAlignment="1">
      <alignment horizontal="center" vertical="center" wrapText="1"/>
    </xf>
    <xf numFmtId="0" fontId="36" fillId="8" borderId="9" xfId="0" applyFont="1" applyFill="1" applyBorder="1" applyAlignment="1">
      <alignment horizontal="center" vertical="center" wrapText="1"/>
    </xf>
    <xf numFmtId="0" fontId="36" fillId="8" borderId="8" xfId="0" applyFont="1" applyFill="1" applyBorder="1" applyAlignment="1">
      <alignment horizontal="center" vertical="center" wrapText="1"/>
    </xf>
    <xf numFmtId="2" fontId="36" fillId="8" borderId="3" xfId="0" applyNumberFormat="1" applyFont="1" applyFill="1" applyBorder="1" applyAlignment="1">
      <alignment horizontal="center" textRotation="90" wrapText="1"/>
    </xf>
    <xf numFmtId="2" fontId="36" fillId="8" borderId="6" xfId="0" applyNumberFormat="1" applyFont="1" applyFill="1" applyBorder="1" applyAlignment="1">
      <alignment horizontal="center" textRotation="90" wrapText="1"/>
    </xf>
    <xf numFmtId="14" fontId="31" fillId="7" borderId="15" xfId="0" applyNumberFormat="1" applyFont="1" applyFill="1" applyBorder="1" applyAlignment="1">
      <alignment horizontal="center" vertical="center" shrinkToFit="1"/>
    </xf>
    <xf numFmtId="14" fontId="31" fillId="7" borderId="0" xfId="0" applyNumberFormat="1" applyFont="1" applyFill="1" applyAlignment="1">
      <alignment horizontal="center" vertical="center" shrinkToFit="1"/>
    </xf>
    <xf numFmtId="14" fontId="31" fillId="7" borderId="25" xfId="0" applyNumberFormat="1" applyFont="1" applyFill="1" applyBorder="1" applyAlignment="1">
      <alignment horizontal="center" vertical="center" shrinkToFit="1"/>
    </xf>
    <xf numFmtId="14" fontId="31" fillId="7" borderId="14" xfId="0" applyNumberFormat="1" applyFont="1" applyFill="1" applyBorder="1" applyAlignment="1">
      <alignment horizontal="center" vertical="center" shrinkToFit="1"/>
    </xf>
    <xf numFmtId="14" fontId="31" fillId="7" borderId="22" xfId="0" applyNumberFormat="1" applyFont="1" applyFill="1" applyBorder="1" applyAlignment="1">
      <alignment horizontal="center" vertical="center" shrinkToFit="1"/>
    </xf>
    <xf numFmtId="14" fontId="31" fillId="7" borderId="23" xfId="0" applyNumberFormat="1" applyFont="1" applyFill="1" applyBorder="1" applyAlignment="1">
      <alignment horizontal="center" vertical="center" shrinkToFit="1"/>
    </xf>
    <xf numFmtId="0" fontId="30" fillId="5" borderId="7" xfId="0" applyFont="1" applyFill="1" applyBorder="1" applyAlignment="1">
      <alignment horizontal="center" vertical="center" wrapText="1"/>
    </xf>
    <xf numFmtId="2" fontId="30" fillId="5" borderId="7" xfId="0" applyNumberFormat="1" applyFont="1" applyFill="1" applyBorder="1" applyAlignment="1">
      <alignment horizontal="center" vertical="center" wrapText="1"/>
    </xf>
    <xf numFmtId="0" fontId="36" fillId="6" borderId="8" xfId="0" applyFont="1" applyFill="1" applyBorder="1" applyAlignment="1">
      <alignment horizontal="center" vertical="center" wrapText="1"/>
    </xf>
    <xf numFmtId="0" fontId="36" fillId="6" borderId="9" xfId="0" applyFont="1" applyFill="1" applyBorder="1" applyAlignment="1">
      <alignment horizontal="center" vertical="center" wrapText="1"/>
    </xf>
    <xf numFmtId="2" fontId="30" fillId="8" borderId="3" xfId="0" applyNumberFormat="1" applyFont="1" applyFill="1" applyBorder="1" applyAlignment="1">
      <alignment horizontal="center" textRotation="90" wrapText="1"/>
    </xf>
    <xf numFmtId="2" fontId="30" fillId="8" borderId="6" xfId="0" applyNumberFormat="1" applyFont="1" applyFill="1" applyBorder="1" applyAlignment="1">
      <alignment horizontal="center" textRotation="90" wrapText="1"/>
    </xf>
    <xf numFmtId="0" fontId="8" fillId="2" borderId="0" xfId="0" applyFont="1" applyFill="1" applyAlignment="1">
      <alignment horizontal="center" wrapText="1"/>
    </xf>
    <xf numFmtId="0" fontId="39" fillId="7" borderId="8" xfId="0" applyFont="1" applyFill="1" applyBorder="1" applyAlignment="1">
      <alignment horizontal="center" vertical="center" wrapText="1"/>
    </xf>
    <xf numFmtId="0" fontId="39" fillId="7" borderId="30" xfId="0" applyFont="1" applyFill="1" applyBorder="1" applyAlignment="1">
      <alignment horizontal="center" vertical="center" wrapText="1"/>
    </xf>
    <xf numFmtId="0" fontId="39" fillId="7" borderId="9" xfId="0" applyFont="1" applyFill="1" applyBorder="1" applyAlignment="1">
      <alignment horizontal="center" vertical="center" wrapText="1"/>
    </xf>
    <xf numFmtId="2" fontId="36" fillId="8" borderId="13" xfId="0" applyNumberFormat="1" applyFont="1" applyFill="1" applyBorder="1" applyAlignment="1">
      <alignment horizontal="center" vertical="center" wrapText="1"/>
    </xf>
    <xf numFmtId="2" fontId="36" fillId="8" borderId="20" xfId="0" applyNumberFormat="1" applyFont="1" applyFill="1" applyBorder="1" applyAlignment="1">
      <alignment horizontal="center" vertical="center" wrapText="1"/>
    </xf>
    <xf numFmtId="2" fontId="36" fillId="8" borderId="21" xfId="0" applyNumberFormat="1" applyFont="1" applyFill="1" applyBorder="1" applyAlignment="1">
      <alignment horizontal="center" vertical="center" wrapText="1"/>
    </xf>
    <xf numFmtId="2" fontId="36" fillId="8" borderId="15" xfId="0" applyNumberFormat="1" applyFont="1" applyFill="1" applyBorder="1" applyAlignment="1">
      <alignment horizontal="center" vertical="center" wrapText="1"/>
    </xf>
    <xf numFmtId="2" fontId="36" fillId="8" borderId="0" xfId="0" applyNumberFormat="1" applyFont="1" applyFill="1" applyAlignment="1">
      <alignment horizontal="center" vertical="center" wrapText="1"/>
    </xf>
    <xf numFmtId="2" fontId="36" fillId="8" borderId="25" xfId="0" applyNumberFormat="1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shrinkToFit="1"/>
    </xf>
    <xf numFmtId="0" fontId="19" fillId="7" borderId="14" xfId="0" applyFont="1" applyFill="1" applyBorder="1" applyAlignment="1">
      <alignment horizontal="center" vertical="center" wrapText="1"/>
    </xf>
    <xf numFmtId="0" fontId="19" fillId="7" borderId="22" xfId="0" applyFont="1" applyFill="1" applyBorder="1" applyAlignment="1">
      <alignment horizontal="center" vertical="center" wrapText="1"/>
    </xf>
    <xf numFmtId="0" fontId="19" fillId="7" borderId="23" xfId="0" applyFont="1" applyFill="1" applyBorder="1" applyAlignment="1">
      <alignment horizontal="center" vertical="center" wrapText="1"/>
    </xf>
    <xf numFmtId="0" fontId="36" fillId="8" borderId="1" xfId="0" applyFont="1" applyFill="1" applyBorder="1" applyAlignment="1">
      <alignment horizontal="center" vertical="center" shrinkToFit="1"/>
    </xf>
    <xf numFmtId="0" fontId="29" fillId="5" borderId="1" xfId="0" applyFont="1" applyFill="1" applyBorder="1" applyAlignment="1">
      <alignment horizontal="left" vertical="center" shrinkToFit="1"/>
    </xf>
    <xf numFmtId="0" fontId="36" fillId="8" borderId="14" xfId="0" applyFont="1" applyFill="1" applyBorder="1" applyAlignment="1">
      <alignment horizontal="center" vertical="center" shrinkToFit="1"/>
    </xf>
    <xf numFmtId="0" fontId="36" fillId="8" borderId="22" xfId="0" applyFont="1" applyFill="1" applyBorder="1" applyAlignment="1">
      <alignment horizontal="center" vertical="center" shrinkToFit="1"/>
    </xf>
    <xf numFmtId="0" fontId="36" fillId="8" borderId="23" xfId="0" applyFont="1" applyFill="1" applyBorder="1" applyAlignment="1">
      <alignment horizontal="center" vertical="center" shrinkToFit="1"/>
    </xf>
    <xf numFmtId="0" fontId="36" fillId="7" borderId="3" xfId="0" applyFont="1" applyFill="1" applyBorder="1" applyAlignment="1">
      <alignment horizontal="center" vertical="center" textRotation="90" wrapText="1" shrinkToFit="1"/>
    </xf>
    <xf numFmtId="0" fontId="36" fillId="7" borderId="5" xfId="0" applyFont="1" applyFill="1" applyBorder="1" applyAlignment="1">
      <alignment horizontal="center" vertical="center" textRotation="90" wrapText="1" shrinkToFit="1"/>
    </xf>
    <xf numFmtId="0" fontId="36" fillId="7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6" fillId="7" borderId="7" xfId="0" applyFont="1" applyFill="1" applyBorder="1" applyAlignment="1">
      <alignment horizontal="center" vertical="center"/>
    </xf>
    <xf numFmtId="0" fontId="29" fillId="5" borderId="1" xfId="0" applyFont="1" applyFill="1" applyBorder="1" applyAlignment="1" applyProtection="1">
      <alignment horizontal="left" vertical="center" shrinkToFit="1"/>
      <protection hidden="1"/>
    </xf>
    <xf numFmtId="0" fontId="36" fillId="8" borderId="8" xfId="0" applyFont="1" applyFill="1" applyBorder="1" applyAlignment="1" applyProtection="1">
      <alignment horizontal="center" vertical="center" wrapText="1"/>
      <protection hidden="1"/>
    </xf>
    <xf numFmtId="0" fontId="36" fillId="8" borderId="9" xfId="0" applyFont="1" applyFill="1" applyBorder="1" applyAlignment="1" applyProtection="1">
      <alignment horizontal="center" vertical="center" wrapText="1"/>
      <protection hidden="1"/>
    </xf>
    <xf numFmtId="0" fontId="0" fillId="2" borderId="8" xfId="0" applyFill="1" applyBorder="1" applyAlignment="1" applyProtection="1">
      <alignment horizontal="center"/>
      <protection hidden="1"/>
    </xf>
    <xf numFmtId="0" fontId="0" fillId="2" borderId="30" xfId="0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/>
      <protection hidden="1"/>
    </xf>
    <xf numFmtId="0" fontId="36" fillId="8" borderId="7" xfId="0" applyFont="1" applyFill="1" applyBorder="1" applyAlignment="1" applyProtection="1">
      <alignment horizontal="center" vertical="center" wrapText="1"/>
      <protection hidden="1"/>
    </xf>
    <xf numFmtId="14" fontId="30" fillId="5" borderId="7" xfId="0" applyNumberFormat="1" applyFont="1" applyFill="1" applyBorder="1" applyAlignment="1" applyProtection="1">
      <alignment horizontal="center"/>
      <protection hidden="1"/>
    </xf>
    <xf numFmtId="0" fontId="30" fillId="5" borderId="7" xfId="0" applyFont="1" applyFill="1" applyBorder="1" applyAlignment="1" applyProtection="1">
      <alignment horizontal="center"/>
      <protection hidden="1"/>
    </xf>
    <xf numFmtId="0" fontId="0" fillId="2" borderId="7" xfId="0" applyFill="1" applyBorder="1" applyAlignment="1" applyProtection="1">
      <alignment horizontal="center"/>
      <protection hidden="1"/>
    </xf>
    <xf numFmtId="49" fontId="36" fillId="8" borderId="8" xfId="0" applyNumberFormat="1" applyFont="1" applyFill="1" applyBorder="1" applyAlignment="1" applyProtection="1">
      <alignment horizontal="center" vertical="center" wrapText="1"/>
      <protection hidden="1"/>
    </xf>
    <xf numFmtId="49" fontId="36" fillId="8" borderId="9" xfId="0" applyNumberFormat="1" applyFont="1" applyFill="1" applyBorder="1" applyAlignment="1" applyProtection="1">
      <alignment horizontal="center" vertical="center" wrapText="1"/>
      <protection hidden="1"/>
    </xf>
    <xf numFmtId="0" fontId="36" fillId="8" borderId="30" xfId="0" applyFont="1" applyFill="1" applyBorder="1" applyAlignment="1" applyProtection="1">
      <alignment horizontal="center" vertical="center" wrapText="1"/>
      <protection hidden="1"/>
    </xf>
    <xf numFmtId="0" fontId="39" fillId="7" borderId="7" xfId="0" applyFont="1" applyFill="1" applyBorder="1" applyAlignment="1" applyProtection="1">
      <alignment horizontal="center" vertical="center" wrapText="1"/>
      <protection hidden="1"/>
    </xf>
    <xf numFmtId="0" fontId="36" fillId="7" borderId="7" xfId="0" applyFont="1" applyFill="1" applyBorder="1" applyAlignment="1" applyProtection="1">
      <alignment horizontal="center" vertical="center"/>
      <protection hidden="1"/>
    </xf>
    <xf numFmtId="2" fontId="30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wrapText="1"/>
      <protection hidden="1"/>
    </xf>
    <xf numFmtId="0" fontId="36" fillId="6" borderId="8" xfId="0" applyFont="1" applyFill="1" applyBorder="1" applyAlignment="1" applyProtection="1">
      <alignment horizontal="center" vertical="center" wrapText="1"/>
      <protection hidden="1"/>
    </xf>
    <xf numFmtId="0" fontId="36" fillId="6" borderId="9" xfId="0" applyFont="1" applyFill="1" applyBorder="1" applyAlignment="1" applyProtection="1">
      <alignment horizontal="center" vertical="center" wrapText="1"/>
      <protection hidden="1"/>
    </xf>
    <xf numFmtId="0" fontId="39" fillId="7" borderId="8" xfId="0" applyFont="1" applyFill="1" applyBorder="1" applyAlignment="1" applyProtection="1">
      <alignment horizontal="center" vertical="center" wrapText="1"/>
      <protection hidden="1"/>
    </xf>
    <xf numFmtId="0" fontId="39" fillId="7" borderId="30" xfId="0" applyFont="1" applyFill="1" applyBorder="1" applyAlignment="1" applyProtection="1">
      <alignment horizontal="center" vertical="center" wrapText="1"/>
      <protection hidden="1"/>
    </xf>
    <xf numFmtId="0" fontId="39" fillId="7" borderId="9" xfId="0" applyFont="1" applyFill="1" applyBorder="1" applyAlignment="1" applyProtection="1">
      <alignment horizontal="center" vertical="center" wrapText="1"/>
      <protection hidden="1"/>
    </xf>
    <xf numFmtId="0" fontId="30" fillId="5" borderId="7" xfId="0" applyFont="1" applyFill="1" applyBorder="1" applyAlignment="1" applyProtection="1">
      <alignment horizontal="center" vertical="center" wrapText="1"/>
      <protection hidden="1"/>
    </xf>
    <xf numFmtId="0" fontId="36" fillId="8" borderId="1" xfId="0" applyFont="1" applyFill="1" applyBorder="1" applyAlignment="1" applyProtection="1">
      <alignment horizontal="center" vertical="center" wrapText="1"/>
      <protection hidden="1"/>
    </xf>
    <xf numFmtId="2" fontId="30" fillId="2" borderId="1" xfId="0" applyNumberFormat="1" applyFont="1" applyFill="1" applyBorder="1" applyAlignment="1" applyProtection="1">
      <alignment horizontal="center" vertical="center" wrapText="1"/>
      <protection hidden="1"/>
    </xf>
    <xf numFmtId="2" fontId="35" fillId="2" borderId="1" xfId="0" applyNumberFormat="1" applyFont="1" applyFill="1" applyBorder="1" applyAlignment="1" applyProtection="1">
      <alignment horizontal="center" vertical="center" wrapText="1"/>
      <protection hidden="1"/>
    </xf>
    <xf numFmtId="2" fontId="36" fillId="8" borderId="13" xfId="0" applyNumberFormat="1" applyFont="1" applyFill="1" applyBorder="1" applyAlignment="1" applyProtection="1">
      <alignment horizontal="center" vertical="center" wrapText="1"/>
      <protection hidden="1"/>
    </xf>
    <xf numFmtId="2" fontId="36" fillId="8" borderId="20" xfId="0" applyNumberFormat="1" applyFont="1" applyFill="1" applyBorder="1" applyAlignment="1" applyProtection="1">
      <alignment horizontal="center" vertical="center" wrapText="1"/>
      <protection hidden="1"/>
    </xf>
    <xf numFmtId="2" fontId="36" fillId="8" borderId="21" xfId="0" applyNumberFormat="1" applyFont="1" applyFill="1" applyBorder="1" applyAlignment="1" applyProtection="1">
      <alignment horizontal="center" vertical="center" wrapText="1"/>
      <protection hidden="1"/>
    </xf>
    <xf numFmtId="2" fontId="36" fillId="8" borderId="15" xfId="0" applyNumberFormat="1" applyFont="1" applyFill="1" applyBorder="1" applyAlignment="1" applyProtection="1">
      <alignment horizontal="center" vertical="center" wrapText="1"/>
      <protection hidden="1"/>
    </xf>
    <xf numFmtId="2" fontId="36" fillId="8" borderId="0" xfId="0" applyNumberFormat="1" applyFont="1" applyFill="1" applyAlignment="1" applyProtection="1">
      <alignment horizontal="center" vertical="center" wrapText="1"/>
      <protection hidden="1"/>
    </xf>
    <xf numFmtId="2" fontId="36" fillId="8" borderId="25" xfId="0" applyNumberFormat="1" applyFont="1" applyFill="1" applyBorder="1" applyAlignment="1" applyProtection="1">
      <alignment horizontal="center" vertical="center" wrapText="1"/>
      <protection hidden="1"/>
    </xf>
    <xf numFmtId="2" fontId="30" fillId="8" borderId="3" xfId="0" applyNumberFormat="1" applyFont="1" applyFill="1" applyBorder="1" applyAlignment="1" applyProtection="1">
      <alignment horizontal="center" textRotation="90" wrapText="1"/>
      <protection hidden="1"/>
    </xf>
    <xf numFmtId="2" fontId="30" fillId="8" borderId="6" xfId="0" applyNumberFormat="1" applyFont="1" applyFill="1" applyBorder="1" applyAlignment="1" applyProtection="1">
      <alignment horizontal="center" textRotation="90" wrapText="1"/>
      <protection hidden="1"/>
    </xf>
    <xf numFmtId="2" fontId="36" fillId="8" borderId="3" xfId="0" applyNumberFormat="1" applyFont="1" applyFill="1" applyBorder="1" applyAlignment="1" applyProtection="1">
      <alignment horizontal="center" textRotation="90" wrapText="1"/>
      <protection hidden="1"/>
    </xf>
    <xf numFmtId="2" fontId="36" fillId="8" borderId="6" xfId="0" applyNumberFormat="1" applyFont="1" applyFill="1" applyBorder="1" applyAlignment="1" applyProtection="1">
      <alignment horizontal="center" textRotation="90" wrapText="1"/>
      <protection hidden="1"/>
    </xf>
    <xf numFmtId="0" fontId="36" fillId="8" borderId="4" xfId="0" applyFont="1" applyFill="1" applyBorder="1" applyAlignment="1" applyProtection="1">
      <alignment horizontal="center" vertical="center" shrinkToFit="1"/>
      <protection hidden="1"/>
    </xf>
    <xf numFmtId="0" fontId="36" fillId="8" borderId="24" xfId="0" applyFont="1" applyFill="1" applyBorder="1" applyAlignment="1" applyProtection="1">
      <alignment horizontal="center" vertical="center" shrinkToFit="1"/>
      <protection hidden="1"/>
    </xf>
    <xf numFmtId="0" fontId="36" fillId="8" borderId="16" xfId="0" applyFont="1" applyFill="1" applyBorder="1" applyAlignment="1" applyProtection="1">
      <alignment horizontal="center" vertical="center" shrinkToFit="1"/>
      <protection hidden="1"/>
    </xf>
    <xf numFmtId="0" fontId="36" fillId="8" borderId="1" xfId="0" applyFont="1" applyFill="1" applyBorder="1" applyAlignment="1" applyProtection="1">
      <alignment horizontal="center" vertical="center" shrinkToFit="1"/>
      <protection hidden="1"/>
    </xf>
    <xf numFmtId="0" fontId="19" fillId="7" borderId="7" xfId="0" quotePrefix="1" applyFont="1" applyFill="1" applyBorder="1" applyAlignment="1" applyProtection="1">
      <alignment horizontal="center"/>
      <protection hidden="1"/>
    </xf>
    <xf numFmtId="0" fontId="36" fillId="7" borderId="3" xfId="0" applyFont="1" applyFill="1" applyBorder="1" applyAlignment="1" applyProtection="1">
      <alignment horizontal="center" vertical="center" textRotation="90" wrapText="1" shrinkToFit="1"/>
      <protection hidden="1"/>
    </xf>
    <xf numFmtId="0" fontId="36" fillId="7" borderId="5" xfId="0" applyFont="1" applyFill="1" applyBorder="1" applyAlignment="1" applyProtection="1">
      <alignment horizontal="center" vertical="center" textRotation="90" wrapText="1" shrinkToFit="1"/>
      <protection hidden="1"/>
    </xf>
    <xf numFmtId="0" fontId="36" fillId="7" borderId="1" xfId="0" applyFont="1" applyFill="1" applyBorder="1" applyAlignment="1" applyProtection="1">
      <alignment horizontal="center" vertical="center" wrapText="1"/>
      <protection hidden="1"/>
    </xf>
    <xf numFmtId="0" fontId="19" fillId="7" borderId="14" xfId="0" applyFont="1" applyFill="1" applyBorder="1" applyAlignment="1" applyProtection="1">
      <alignment horizontal="center" vertical="center" wrapText="1"/>
      <protection hidden="1"/>
    </xf>
    <xf numFmtId="0" fontId="19" fillId="7" borderId="22" xfId="0" applyFont="1" applyFill="1" applyBorder="1" applyAlignment="1" applyProtection="1">
      <alignment horizontal="center" vertical="center" wrapText="1"/>
      <protection hidden="1"/>
    </xf>
    <xf numFmtId="0" fontId="19" fillId="7" borderId="23" xfId="0" applyFont="1" applyFill="1" applyBorder="1" applyAlignment="1" applyProtection="1">
      <alignment horizontal="center" vertical="center" wrapText="1"/>
      <protection hidden="1"/>
    </xf>
    <xf numFmtId="14" fontId="31" fillId="7" borderId="15" xfId="0" applyNumberFormat="1" applyFont="1" applyFill="1" applyBorder="1" applyAlignment="1" applyProtection="1">
      <alignment horizontal="center" vertical="center" shrinkToFit="1"/>
      <protection hidden="1"/>
    </xf>
    <xf numFmtId="14" fontId="31" fillId="7" borderId="0" xfId="0" applyNumberFormat="1" applyFont="1" applyFill="1" applyAlignment="1" applyProtection="1">
      <alignment horizontal="center" vertical="center" shrinkToFit="1"/>
      <protection hidden="1"/>
    </xf>
    <xf numFmtId="14" fontId="31" fillId="7" borderId="25" xfId="0" applyNumberFormat="1" applyFont="1" applyFill="1" applyBorder="1" applyAlignment="1" applyProtection="1">
      <alignment horizontal="center" vertical="center" shrinkToFit="1"/>
      <protection hidden="1"/>
    </xf>
    <xf numFmtId="14" fontId="31" fillId="7" borderId="14" xfId="0" applyNumberFormat="1" applyFont="1" applyFill="1" applyBorder="1" applyAlignment="1" applyProtection="1">
      <alignment horizontal="center" vertical="center" shrinkToFit="1"/>
      <protection hidden="1"/>
    </xf>
    <xf numFmtId="14" fontId="31" fillId="7" borderId="22" xfId="0" applyNumberFormat="1" applyFont="1" applyFill="1" applyBorder="1" applyAlignment="1" applyProtection="1">
      <alignment horizontal="center" vertical="center" shrinkToFit="1"/>
      <protection hidden="1"/>
    </xf>
    <xf numFmtId="14" fontId="31" fillId="7" borderId="23" xfId="0" applyNumberFormat="1" applyFont="1" applyFill="1" applyBorder="1" applyAlignment="1" applyProtection="1">
      <alignment horizontal="center" vertical="center" shrinkToFit="1"/>
      <protection hidden="1"/>
    </xf>
    <xf numFmtId="0" fontId="19" fillId="7" borderId="1" xfId="0" applyFont="1" applyFill="1" applyBorder="1" applyAlignment="1" applyProtection="1">
      <alignment horizontal="center" vertical="center" shrinkToFit="1"/>
      <protection hidden="1"/>
    </xf>
    <xf numFmtId="0" fontId="19" fillId="7" borderId="7" xfId="0" applyFont="1" applyFill="1" applyBorder="1" applyAlignment="1" applyProtection="1">
      <alignment horizontal="center"/>
      <protection hidden="1"/>
    </xf>
    <xf numFmtId="14" fontId="31" fillId="7" borderId="13" xfId="0" applyNumberFormat="1" applyFont="1" applyFill="1" applyBorder="1" applyAlignment="1" applyProtection="1">
      <alignment horizontal="center" vertical="center" shrinkToFit="1"/>
      <protection hidden="1"/>
    </xf>
    <xf numFmtId="14" fontId="31" fillId="7" borderId="20" xfId="0" applyNumberFormat="1" applyFont="1" applyFill="1" applyBorder="1" applyAlignment="1" applyProtection="1">
      <alignment horizontal="center" vertical="center" shrinkToFit="1"/>
      <protection hidden="1"/>
    </xf>
    <xf numFmtId="14" fontId="31" fillId="7" borderId="21" xfId="0" applyNumberFormat="1" applyFont="1" applyFill="1" applyBorder="1" applyAlignment="1" applyProtection="1">
      <alignment horizontal="center" vertical="center" shrinkToFit="1"/>
      <protection hidden="1"/>
    </xf>
    <xf numFmtId="0" fontId="16" fillId="0" borderId="1" xfId="0" applyFont="1" applyBorder="1" applyAlignment="1" applyProtection="1">
      <alignment horizontal="left" vertical="center" shrinkToFit="1"/>
      <protection hidden="1"/>
    </xf>
    <xf numFmtId="0" fontId="43" fillId="7" borderId="44" xfId="0" applyFont="1" applyFill="1" applyBorder="1" applyAlignment="1" applyProtection="1">
      <alignment horizontal="center" vertical="center" wrapText="1" shrinkToFit="1"/>
      <protection hidden="1"/>
    </xf>
    <xf numFmtId="0" fontId="43" fillId="7" borderId="5" xfId="0" applyFont="1" applyFill="1" applyBorder="1" applyAlignment="1" applyProtection="1">
      <alignment horizontal="center" vertical="center" wrapText="1" shrinkToFit="1"/>
      <protection hidden="1"/>
    </xf>
    <xf numFmtId="0" fontId="21" fillId="7" borderId="8" xfId="0" applyFont="1" applyFill="1" applyBorder="1" applyAlignment="1" applyProtection="1">
      <alignment horizontal="center" vertical="center" shrinkToFit="1"/>
      <protection hidden="1"/>
    </xf>
    <xf numFmtId="0" fontId="21" fillId="7" borderId="30" xfId="0" applyFont="1" applyFill="1" applyBorder="1" applyAlignment="1" applyProtection="1">
      <alignment horizontal="center" vertical="center" shrinkToFit="1"/>
      <protection hidden="1"/>
    </xf>
    <xf numFmtId="0" fontId="21" fillId="7" borderId="9" xfId="0" applyFont="1" applyFill="1" applyBorder="1" applyAlignment="1" applyProtection="1">
      <alignment horizontal="center" vertical="center" shrinkToFit="1"/>
      <protection hidden="1"/>
    </xf>
    <xf numFmtId="0" fontId="21" fillId="7" borderId="8" xfId="0" applyFont="1" applyFill="1" applyBorder="1" applyAlignment="1" applyProtection="1">
      <alignment horizontal="center" vertical="center" wrapText="1"/>
      <protection hidden="1"/>
    </xf>
    <xf numFmtId="0" fontId="21" fillId="7" borderId="30" xfId="0" applyFont="1" applyFill="1" applyBorder="1" applyAlignment="1" applyProtection="1">
      <alignment horizontal="center" vertical="center" wrapText="1"/>
      <protection hidden="1"/>
    </xf>
    <xf numFmtId="0" fontId="21" fillId="7" borderId="9" xfId="0" applyFont="1" applyFill="1" applyBorder="1" applyAlignment="1" applyProtection="1">
      <alignment horizontal="center" vertical="center" wrapText="1"/>
      <protection hidden="1"/>
    </xf>
    <xf numFmtId="0" fontId="43" fillId="7" borderId="45" xfId="0" applyFont="1" applyFill="1" applyBorder="1" applyAlignment="1" applyProtection="1">
      <alignment horizontal="center" vertical="center" wrapText="1" shrinkToFit="1"/>
      <protection hidden="1"/>
    </xf>
    <xf numFmtId="0" fontId="43" fillId="7" borderId="18" xfId="0" applyFont="1" applyFill="1" applyBorder="1" applyAlignment="1" applyProtection="1">
      <alignment horizontal="center" vertical="center" wrapText="1" shrinkToFit="1"/>
      <protection hidden="1"/>
    </xf>
    <xf numFmtId="0" fontId="43" fillId="7" borderId="27" xfId="0" applyFont="1" applyFill="1" applyBorder="1" applyAlignment="1" applyProtection="1">
      <alignment horizontal="center" vertical="center" wrapText="1" shrinkToFit="1"/>
      <protection hidden="1"/>
    </xf>
    <xf numFmtId="0" fontId="43" fillId="7" borderId="14" xfId="0" applyFont="1" applyFill="1" applyBorder="1" applyAlignment="1" applyProtection="1">
      <alignment horizontal="center" vertical="center" wrapText="1" shrinkToFit="1"/>
      <protection hidden="1"/>
    </xf>
    <xf numFmtId="0" fontId="43" fillId="7" borderId="22" xfId="0" applyFont="1" applyFill="1" applyBorder="1" applyAlignment="1" applyProtection="1">
      <alignment horizontal="center" vertical="center" wrapText="1" shrinkToFit="1"/>
      <protection hidden="1"/>
    </xf>
    <xf numFmtId="0" fontId="43" fillId="7" borderId="23" xfId="0" applyFont="1" applyFill="1" applyBorder="1" applyAlignment="1" applyProtection="1">
      <alignment horizontal="center" vertical="center" wrapText="1" shrinkToFit="1"/>
      <protection hidden="1"/>
    </xf>
    <xf numFmtId="0" fontId="43" fillId="7" borderId="44" xfId="0" applyFont="1" applyFill="1" applyBorder="1" applyAlignment="1" applyProtection="1">
      <alignment horizontal="center" vertical="center" shrinkToFit="1"/>
      <protection hidden="1"/>
    </xf>
    <xf numFmtId="0" fontId="43" fillId="7" borderId="5" xfId="0" applyFont="1" applyFill="1" applyBorder="1" applyAlignment="1" applyProtection="1">
      <alignment horizontal="center" vertical="center" shrinkToFit="1"/>
      <protection hidden="1"/>
    </xf>
    <xf numFmtId="0" fontId="41" fillId="13" borderId="44" xfId="0" applyFont="1" applyFill="1" applyBorder="1" applyAlignment="1" applyProtection="1">
      <alignment horizontal="center" vertical="center" wrapText="1"/>
      <protection hidden="1"/>
    </xf>
    <xf numFmtId="0" fontId="41" fillId="13" borderId="5" xfId="0" applyFont="1" applyFill="1" applyBorder="1" applyAlignment="1" applyProtection="1">
      <alignment horizontal="center" vertical="center" wrapText="1"/>
      <protection hidden="1"/>
    </xf>
    <xf numFmtId="0" fontId="41" fillId="7" borderId="44" xfId="0" applyFont="1" applyFill="1" applyBorder="1" applyAlignment="1" applyProtection="1">
      <alignment horizontal="center" vertical="center" wrapText="1"/>
      <protection hidden="1"/>
    </xf>
    <xf numFmtId="0" fontId="41" fillId="7" borderId="5" xfId="0" applyFont="1" applyFill="1" applyBorder="1" applyAlignment="1" applyProtection="1">
      <alignment horizontal="center" vertical="center" wrapText="1"/>
      <protection hidden="1"/>
    </xf>
    <xf numFmtId="0" fontId="39" fillId="7" borderId="10" xfId="0" applyFont="1" applyFill="1" applyBorder="1" applyAlignment="1" applyProtection="1">
      <alignment horizontal="center" vertical="center" wrapText="1"/>
      <protection hidden="1"/>
    </xf>
    <xf numFmtId="0" fontId="39" fillId="7" borderId="12" xfId="0" applyFont="1" applyFill="1" applyBorder="1" applyAlignment="1" applyProtection="1">
      <alignment horizontal="center" vertical="center" wrapText="1"/>
      <protection hidden="1"/>
    </xf>
    <xf numFmtId="0" fontId="21" fillId="7" borderId="13" xfId="0" applyFont="1" applyFill="1" applyBorder="1" applyAlignment="1" applyProtection="1">
      <alignment horizontal="center" vertical="center"/>
      <protection hidden="1"/>
    </xf>
    <xf numFmtId="0" fontId="21" fillId="7" borderId="20" xfId="0" applyFont="1" applyFill="1" applyBorder="1" applyAlignment="1" applyProtection="1">
      <alignment horizontal="center" vertical="center"/>
      <protection hidden="1"/>
    </xf>
    <xf numFmtId="0" fontId="21" fillId="7" borderId="14" xfId="0" applyFont="1" applyFill="1" applyBorder="1" applyAlignment="1" applyProtection="1">
      <alignment horizontal="center" vertical="center"/>
      <protection hidden="1"/>
    </xf>
    <xf numFmtId="0" fontId="21" fillId="7" borderId="22" xfId="0" applyFont="1" applyFill="1" applyBorder="1" applyAlignment="1" applyProtection="1">
      <alignment horizontal="center" vertical="center"/>
      <protection hidden="1"/>
    </xf>
    <xf numFmtId="0" fontId="39" fillId="7" borderId="7" xfId="0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0" fontId="16" fillId="0" borderId="7" xfId="0" applyFont="1" applyBorder="1" applyAlignment="1" applyProtection="1">
      <alignment horizontal="center" vertical="center"/>
      <protection hidden="1"/>
    </xf>
    <xf numFmtId="14" fontId="16" fillId="0" borderId="8" xfId="0" applyNumberFormat="1" applyFont="1" applyBorder="1" applyAlignment="1" applyProtection="1">
      <alignment horizontal="center" vertical="center"/>
      <protection hidden="1"/>
    </xf>
    <xf numFmtId="14" fontId="16" fillId="0" borderId="30" xfId="0" applyNumberFormat="1" applyFont="1" applyBorder="1" applyAlignment="1" applyProtection="1">
      <alignment horizontal="center" vertical="center"/>
      <protection hidden="1"/>
    </xf>
    <xf numFmtId="14" fontId="16" fillId="0" borderId="9" xfId="0" applyNumberFormat="1" applyFont="1" applyBorder="1" applyAlignment="1" applyProtection="1">
      <alignment horizontal="center" vertical="center"/>
      <protection hidden="1"/>
    </xf>
    <xf numFmtId="14" fontId="16" fillId="2" borderId="7" xfId="0" applyNumberFormat="1" applyFont="1" applyFill="1" applyBorder="1" applyAlignment="1" applyProtection="1">
      <alignment horizontal="center" vertical="center"/>
      <protection hidden="1"/>
    </xf>
  </cellXfs>
  <cellStyles count="3">
    <cellStyle name="Köprü" xfId="1" builtinId="8"/>
    <cellStyle name="Normal" xfId="0" builtinId="0"/>
    <cellStyle name="Yüzde" xfId="2" builtinId="5"/>
  </cellStyles>
  <dxfs count="8">
    <dxf>
      <fill>
        <patternFill>
          <bgColor indexed="5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51"/>
        </patternFill>
      </fill>
    </dxf>
    <dxf>
      <fill>
        <patternFill>
          <bgColor indexed="40"/>
        </patternFill>
      </fill>
    </dxf>
    <dxf>
      <fill>
        <patternFill>
          <bgColor indexed="40"/>
        </patternFill>
      </fill>
    </dxf>
    <dxf>
      <fill>
        <patternFill>
          <bgColor indexed="40"/>
        </patternFill>
      </fill>
    </dxf>
    <dxf>
      <fill>
        <patternFill>
          <bgColor indexed="51"/>
        </patternFill>
      </fill>
    </dxf>
    <dxf>
      <fill>
        <patternFill>
          <bgColor indexed="40"/>
        </patternFill>
      </fill>
    </dxf>
  </dxfs>
  <tableStyles count="0" defaultTableStyle="TableStyleMedium9" defaultPivotStyle="PivotStyleLight16"/>
  <colors>
    <mruColors>
      <color rgb="FFF5F5F5"/>
      <color rgb="FFF2F2F2"/>
      <color rgb="FFA4C7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VİZE SINAV SORU ANALİZİ</a:t>
            </a:r>
          </a:p>
        </c:rich>
      </c:tx>
      <c:layout>
        <c:manualLayout>
          <c:xMode val="edge"/>
          <c:yMode val="edge"/>
          <c:x val="0.40580055709473012"/>
          <c:y val="3.87932002425276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5.3740807418997498E-2"/>
          <c:y val="0.18421099907929309"/>
          <c:w val="0.9420447418153679"/>
          <c:h val="0.57833239765556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'Vize-1'!$F$5:$AS$5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'Vize-1'!$F$95:$AS$95</c:f>
              <c:numCache>
                <c:formatCode>0.00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F9-402E-BD53-D98A988813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88018816"/>
        <c:axId val="288020736"/>
      </c:barChart>
      <c:catAx>
        <c:axId val="28801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8802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80207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36232452273E-2"/>
              <c:y val="0.30172459046067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880188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700" b="1"/>
              <a:t>Vize</a:t>
            </a:r>
            <a:r>
              <a:rPr lang="tr-TR" sz="700" b="1" baseline="0"/>
              <a:t> Sınavı Normal Dağılım Grafiği</a:t>
            </a:r>
            <a:endParaRPr lang="tr-TR" sz="700" b="1"/>
          </a:p>
        </c:rich>
      </c:tx>
      <c:layout>
        <c:manualLayout>
          <c:xMode val="edge"/>
          <c:yMode val="edge"/>
          <c:x val="0.30467725194043976"/>
          <c:y val="1.6175232534888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'Vize-2'!$B$119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'Vize-2'!$A$120:$A$128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'Vize-2'!$B$120:$B$128</c:f>
              <c:numCache>
                <c:formatCode>@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1E-4A9B-89F4-D828541ACEAC}"/>
            </c:ext>
          </c:extLst>
        </c:ser>
        <c:ser>
          <c:idx val="1"/>
          <c:order val="1"/>
          <c:tx>
            <c:strRef>
              <c:f>'Vize-2'!$C$119</c:f>
              <c:strCache>
                <c:ptCount val="1"/>
                <c:pt idx="0">
                  <c:v>Kişi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'Vize-2'!$A$120:$A$128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'Vize-2'!$C$120:$C$128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71E-4A9B-89F4-D828541AC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540271"/>
        <c:axId val="125518671"/>
      </c:lineChart>
      <c:catAx>
        <c:axId val="12554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5518671"/>
        <c:crosses val="autoZero"/>
        <c:auto val="1"/>
        <c:lblAlgn val="ctr"/>
        <c:lblOffset val="100"/>
        <c:noMultiLvlLbl val="0"/>
      </c:catAx>
      <c:valAx>
        <c:axId val="125518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554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FİNAL SINAV SORU ANALİZİ</a:t>
            </a:r>
          </a:p>
        </c:rich>
      </c:tx>
      <c:layout>
        <c:manualLayout>
          <c:xMode val="edge"/>
          <c:yMode val="edge"/>
          <c:x val="0.40580055709473012"/>
          <c:y val="3.87932002425276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5.3740807418997498E-2"/>
          <c:y val="0.18421099907929309"/>
          <c:w val="0.9420447418153679"/>
          <c:h val="0.57833239765556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Final!$F$95:$AS$95</c:f>
              <c:numCache>
                <c:formatCode>0.00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BF-42D0-9FF4-7362EC8E195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88018816"/>
        <c:axId val="288020736"/>
      </c:barChart>
      <c:catAx>
        <c:axId val="28801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8802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80207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36232452273E-2"/>
              <c:y val="0.30172459046067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880188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88E-4EA9-93A4-9CC97453FC9B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88E-4EA9-93A4-9CC97453FC9B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88E-4EA9-93A4-9CC97453FC9B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88E-4EA9-93A4-9CC97453FC9B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88E-4EA9-93A4-9CC97453FC9B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88E-4EA9-93A4-9CC97453FC9B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88E-4EA9-93A4-9CC97453FC9B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88E-4EA9-93A4-9CC97453FC9B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88E-4EA9-93A4-9CC97453FC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Final!$A$120:$A$128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Final!$C$120:$C$128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88E-4EA9-93A4-9CC97453FC9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Off val="40000"/>
                          </a:schemeClr>
                        </a:gs>
                        <a:gs pos="0">
                          <a:schemeClr val="accent1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588E-4EA9-93A4-9CC97453FC9B}"/>
                    </c:ext>
                  </c:extLst>
                </c:dPt>
                <c:dPt>
                  <c:idx val="1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Off val="40000"/>
                          </a:schemeClr>
                        </a:gs>
                        <a:gs pos="0">
                          <a:schemeClr val="accent2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6-588E-4EA9-93A4-9CC97453FC9B}"/>
                    </c:ext>
                  </c:extLst>
                </c:dPt>
                <c:dPt>
                  <c:idx val="2"/>
                  <c:bubble3D val="0"/>
                  <c:spPr>
                    <a:gradFill>
                      <a:gsLst>
                        <a:gs pos="100000">
                          <a:schemeClr val="accent3">
                            <a:lumMod val="60000"/>
                            <a:lumOff val="40000"/>
                          </a:schemeClr>
                        </a:gs>
                        <a:gs pos="0">
                          <a:schemeClr val="accent3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8-588E-4EA9-93A4-9CC97453FC9B}"/>
                    </c:ext>
                  </c:extLst>
                </c:dPt>
                <c:dPt>
                  <c:idx val="3"/>
                  <c:bubble3D val="0"/>
                  <c:spPr>
                    <a:gradFill>
                      <a:gsLst>
                        <a:gs pos="100000">
                          <a:schemeClr val="accent4">
                            <a:lumMod val="60000"/>
                            <a:lumOff val="40000"/>
                          </a:schemeClr>
                        </a:gs>
                        <a:gs pos="0">
                          <a:schemeClr val="accent4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88E-4EA9-93A4-9CC97453FC9B}"/>
                    </c:ext>
                  </c:extLst>
                </c:dPt>
                <c:dPt>
                  <c:idx val="4"/>
                  <c:bubble3D val="0"/>
                  <c:spPr>
                    <a:gradFill>
                      <a:gsLst>
                        <a:gs pos="100000">
                          <a:schemeClr val="accent5">
                            <a:lumMod val="60000"/>
                            <a:lumOff val="40000"/>
                          </a:schemeClr>
                        </a:gs>
                        <a:gs pos="0">
                          <a:schemeClr val="accent5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C-588E-4EA9-93A4-9CC97453FC9B}"/>
                    </c:ext>
                  </c:extLst>
                </c:dPt>
                <c:dPt>
                  <c:idx val="5"/>
                  <c:bubble3D val="0"/>
                  <c:spPr>
                    <a:gradFill>
                      <a:gsLst>
                        <a:gs pos="100000">
                          <a:schemeClr val="accent6">
                            <a:lumMod val="60000"/>
                            <a:lumOff val="40000"/>
                          </a:schemeClr>
                        </a:gs>
                        <a:gs pos="0">
                          <a:schemeClr val="accent6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E-588E-4EA9-93A4-9CC97453FC9B}"/>
                    </c:ext>
                  </c:extLst>
                </c:dPt>
                <c:dPt>
                  <c:idx val="6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1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0-588E-4EA9-93A4-9CC97453FC9B}"/>
                    </c:ext>
                  </c:extLst>
                </c:dPt>
                <c:dPt>
                  <c:idx val="7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2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2-588E-4EA9-93A4-9CC97453FC9B}"/>
                    </c:ext>
                  </c:extLst>
                </c:dPt>
                <c:dPt>
                  <c:idx val="8"/>
                  <c:bubble3D val="0"/>
                  <c:spPr>
                    <a:gradFill>
                      <a:gsLst>
                        <a:gs pos="100000">
                          <a:schemeClr val="accent3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3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4-588E-4EA9-93A4-9CC97453FC9B}"/>
                    </c:ext>
                  </c:extLst>
                </c:dPt>
                <c:dLbls>
                  <c:spPr>
                    <a:solidFill>
                      <a:sysClr val="window" lastClr="FFFFFF">
                        <a:alpha val="75000"/>
                      </a:sysClr>
                    </a:solidFill>
                    <a:ln w="9525">
                      <a:solidFill>
                        <a:sysClr val="windowText" lastClr="000000">
                          <a:lumMod val="25000"/>
                          <a:lumOff val="75000"/>
                        </a:sysClr>
                      </a:solidFill>
                    </a:ln>
                    <a:effectLst/>
                  </c:spPr>
                  <c:txPr>
                    <a:bodyPr rot="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outEnd"/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0"/>
                  <c:extLst>
                    <c:ext uri="{CE6537A1-D6FC-4f65-9D91-7224C49458BB}">
                      <c15:spPr xmlns:c15="http://schemas.microsoft.com/office/drawing/2012/chart">
                        <a:prstGeom prst="wedgeRectCallout">
                          <a:avLst/>
                        </a:prstGeom>
                        <a:noFill/>
                        <a:ln>
                          <a:noFill/>
                        </a:ln>
                      </c15:spPr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Final!$A$120:$A$128</c15:sqref>
                        </c15:formulaRef>
                      </c:ext>
                    </c:extLst>
                    <c:strCache>
                      <c:ptCount val="9"/>
                      <c:pt idx="0">
                        <c:v>0-29</c:v>
                      </c:pt>
                      <c:pt idx="1">
                        <c:v>30-39</c:v>
                      </c:pt>
                      <c:pt idx="2">
                        <c:v>40-49</c:v>
                      </c:pt>
                      <c:pt idx="3">
                        <c:v>50-59</c:v>
                      </c:pt>
                      <c:pt idx="4">
                        <c:v>60-69</c:v>
                      </c:pt>
                      <c:pt idx="5">
                        <c:v>70-74</c:v>
                      </c:pt>
                      <c:pt idx="6">
                        <c:v>75-79</c:v>
                      </c:pt>
                      <c:pt idx="7">
                        <c:v>80-89</c:v>
                      </c:pt>
                      <c:pt idx="8">
                        <c:v>90-100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Final!$B$120:$B$128</c15:sqref>
                        </c15:formulaRef>
                      </c:ext>
                    </c:extLst>
                    <c:numCache>
                      <c:formatCode>@</c:formatCode>
                      <c:ptCount val="9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5-588E-4EA9-93A4-9CC97453FC9B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zero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464792391255181"/>
          <c:y val="1.2822596848468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j-ea"/>
              <a:cs typeface="+mj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0.11097957692852461"/>
          <c:y val="7.7585362874858302E-2"/>
          <c:w val="0.84016887869056445"/>
          <c:h val="0.77372895640737605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Final!$C$131</c:f>
              <c:strCache>
                <c:ptCount val="1"/>
                <c:pt idx="0">
                  <c:v>Top. Soru Sayısı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Final!$A$132:$A$141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Final!$C$132:$C$141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D7-48AE-863C-376581C8CC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47"/>
        <c:axId val="1725282351"/>
        <c:axId val="172528619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Final!$B$131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Final!$A$132:$A$141</c15:sqref>
                        </c15:formulaRef>
                      </c:ext>
                    </c:extLst>
                    <c:strCache>
                      <c:ptCount val="10"/>
                      <c:pt idx="0">
                        <c:v> </c:v>
                      </c:pt>
                      <c:pt idx="1">
                        <c:v> </c:v>
                      </c:pt>
                      <c:pt idx="2">
                        <c:v> </c:v>
                      </c:pt>
                      <c:pt idx="3">
                        <c:v> </c:v>
                      </c:pt>
                      <c:pt idx="4">
                        <c:v> </c:v>
                      </c:pt>
                      <c:pt idx="5">
                        <c:v> </c:v>
                      </c:pt>
                      <c:pt idx="6">
                        <c:v> </c:v>
                      </c:pt>
                      <c:pt idx="7">
                        <c:v> </c:v>
                      </c:pt>
                      <c:pt idx="8">
                        <c:v> </c:v>
                      </c:pt>
                      <c:pt idx="9">
                        <c:v>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Final!$B$132:$B$141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38D7-48AE-863C-376581C8CCB8}"/>
                  </c:ext>
                </c:extLst>
              </c15:ser>
            </c15:filteredBarSeries>
          </c:ext>
        </c:extLst>
      </c:barChart>
      <c:catAx>
        <c:axId val="1725282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725286191"/>
        <c:crosses val="autoZero"/>
        <c:auto val="1"/>
        <c:lblAlgn val="ctr"/>
        <c:lblOffset val="100"/>
        <c:noMultiLvlLbl val="0"/>
      </c:catAx>
      <c:valAx>
        <c:axId val="172528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725282351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0.2145846499165212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Final!$D$131</c:f>
              <c:strCache>
                <c:ptCount val="1"/>
                <c:pt idx="0">
                  <c:v>Ort. Başarı (%)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Final!$A$132:$A$141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Final!$D$132:$D$141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9B-44A7-83D9-A5C1868B4D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838051535"/>
        <c:axId val="183805633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Final!$B$131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Final!$A$132:$A$141</c15:sqref>
                        </c15:formulaRef>
                      </c:ext>
                    </c:extLst>
                    <c:strCache>
                      <c:ptCount val="10"/>
                      <c:pt idx="0">
                        <c:v> </c:v>
                      </c:pt>
                      <c:pt idx="1">
                        <c:v> </c:v>
                      </c:pt>
                      <c:pt idx="2">
                        <c:v> </c:v>
                      </c:pt>
                      <c:pt idx="3">
                        <c:v> </c:v>
                      </c:pt>
                      <c:pt idx="4">
                        <c:v> </c:v>
                      </c:pt>
                      <c:pt idx="5">
                        <c:v> </c:v>
                      </c:pt>
                      <c:pt idx="6">
                        <c:v> </c:v>
                      </c:pt>
                      <c:pt idx="7">
                        <c:v> </c:v>
                      </c:pt>
                      <c:pt idx="8">
                        <c:v> </c:v>
                      </c:pt>
                      <c:pt idx="9">
                        <c:v>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Final!$B$132:$B$141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19B-44A7-83D9-A5C1868B4D39}"/>
                  </c:ext>
                </c:extLst>
              </c15:ser>
            </c15:filteredBarSeries>
          </c:ext>
        </c:extLst>
      </c:barChart>
      <c:catAx>
        <c:axId val="1838051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38056335"/>
        <c:crosses val="autoZero"/>
        <c:auto val="1"/>
        <c:lblAlgn val="ctr"/>
        <c:lblOffset val="100"/>
        <c:noMultiLvlLbl val="0"/>
      </c:catAx>
      <c:valAx>
        <c:axId val="1838056335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838051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700" b="1"/>
              <a:t>Vize</a:t>
            </a:r>
            <a:r>
              <a:rPr lang="tr-TR" sz="700" b="1" baseline="0"/>
              <a:t> Sınavı Normal Dağılım Grafiği</a:t>
            </a:r>
            <a:endParaRPr lang="tr-TR" sz="700" b="1"/>
          </a:p>
        </c:rich>
      </c:tx>
      <c:layout>
        <c:manualLayout>
          <c:xMode val="edge"/>
          <c:yMode val="edge"/>
          <c:x val="0.30467725194043976"/>
          <c:y val="1.6175232534888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Final!$B$119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Final!$A$120:$A$128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Final!$B$120:$B$128</c:f>
              <c:numCache>
                <c:formatCode>@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F7-47A0-B919-06D46FD639D6}"/>
            </c:ext>
          </c:extLst>
        </c:ser>
        <c:ser>
          <c:idx val="1"/>
          <c:order val="1"/>
          <c:tx>
            <c:strRef>
              <c:f>Final!$C$119</c:f>
              <c:strCache>
                <c:ptCount val="1"/>
                <c:pt idx="0">
                  <c:v>Kişi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Final!$A$120:$A$128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Final!$C$120:$C$128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AF7-47A0-B919-06D46FD63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540271"/>
        <c:axId val="125518671"/>
      </c:lineChart>
      <c:catAx>
        <c:axId val="12554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5518671"/>
        <c:crosses val="autoZero"/>
        <c:auto val="1"/>
        <c:lblAlgn val="ctr"/>
        <c:lblOffset val="100"/>
        <c:noMultiLvlLbl val="0"/>
      </c:catAx>
      <c:valAx>
        <c:axId val="125518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554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SINAV SORU ANALİZİ</a:t>
            </a:r>
          </a:p>
        </c:rich>
      </c:tx>
      <c:layout>
        <c:manualLayout>
          <c:xMode val="edge"/>
          <c:yMode val="edge"/>
          <c:x val="0.40580055709473012"/>
          <c:y val="3.87932002425276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5.3740807418997498E-2"/>
          <c:y val="0.18421099907929309"/>
          <c:w val="0.9420447418153679"/>
          <c:h val="0.57833239765556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Bütünleme!$F$5:$AS$5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Bütünleme!$F$95:$AS$95</c:f>
              <c:numCache>
                <c:formatCode>0.00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F7-486B-8206-25D25D2A7F6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88018816"/>
        <c:axId val="288020736"/>
      </c:barChart>
      <c:catAx>
        <c:axId val="28801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8802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80207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36232452273E-2"/>
              <c:y val="0.30172459046067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880188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0C-4F6D-ABDB-C57817D1948E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0C-4F6D-ABDB-C57817D1948E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0C-4F6D-ABDB-C57817D1948E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70C-4F6D-ABDB-C57817D1948E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70C-4F6D-ABDB-C57817D1948E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70C-4F6D-ABDB-C57817D1948E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70C-4F6D-ABDB-C57817D1948E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70C-4F6D-ABDB-C57817D1948E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70C-4F6D-ABDB-C57817D194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Bütünleme!$A$120:$A$128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Bütünleme!$C$120:$C$128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70C-4F6D-ABDB-C57817D1948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Off val="40000"/>
                          </a:schemeClr>
                        </a:gs>
                        <a:gs pos="0">
                          <a:schemeClr val="accent1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B70C-4F6D-ABDB-C57817D1948E}"/>
                    </c:ext>
                  </c:extLst>
                </c:dPt>
                <c:dPt>
                  <c:idx val="1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Off val="40000"/>
                          </a:schemeClr>
                        </a:gs>
                        <a:gs pos="0">
                          <a:schemeClr val="accent2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6-B70C-4F6D-ABDB-C57817D1948E}"/>
                    </c:ext>
                  </c:extLst>
                </c:dPt>
                <c:dPt>
                  <c:idx val="2"/>
                  <c:bubble3D val="0"/>
                  <c:spPr>
                    <a:gradFill>
                      <a:gsLst>
                        <a:gs pos="100000">
                          <a:schemeClr val="accent3">
                            <a:lumMod val="60000"/>
                            <a:lumOff val="40000"/>
                          </a:schemeClr>
                        </a:gs>
                        <a:gs pos="0">
                          <a:schemeClr val="accent3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8-B70C-4F6D-ABDB-C57817D1948E}"/>
                    </c:ext>
                  </c:extLst>
                </c:dPt>
                <c:dPt>
                  <c:idx val="3"/>
                  <c:bubble3D val="0"/>
                  <c:spPr>
                    <a:gradFill>
                      <a:gsLst>
                        <a:gs pos="100000">
                          <a:schemeClr val="accent4">
                            <a:lumMod val="60000"/>
                            <a:lumOff val="40000"/>
                          </a:schemeClr>
                        </a:gs>
                        <a:gs pos="0">
                          <a:schemeClr val="accent4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70C-4F6D-ABDB-C57817D1948E}"/>
                    </c:ext>
                  </c:extLst>
                </c:dPt>
                <c:dPt>
                  <c:idx val="4"/>
                  <c:bubble3D val="0"/>
                  <c:spPr>
                    <a:gradFill>
                      <a:gsLst>
                        <a:gs pos="100000">
                          <a:schemeClr val="accent5">
                            <a:lumMod val="60000"/>
                            <a:lumOff val="40000"/>
                          </a:schemeClr>
                        </a:gs>
                        <a:gs pos="0">
                          <a:schemeClr val="accent5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C-B70C-4F6D-ABDB-C57817D1948E}"/>
                    </c:ext>
                  </c:extLst>
                </c:dPt>
                <c:dPt>
                  <c:idx val="5"/>
                  <c:bubble3D val="0"/>
                  <c:spPr>
                    <a:gradFill>
                      <a:gsLst>
                        <a:gs pos="100000">
                          <a:schemeClr val="accent6">
                            <a:lumMod val="60000"/>
                            <a:lumOff val="40000"/>
                          </a:schemeClr>
                        </a:gs>
                        <a:gs pos="0">
                          <a:schemeClr val="accent6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E-B70C-4F6D-ABDB-C57817D1948E}"/>
                    </c:ext>
                  </c:extLst>
                </c:dPt>
                <c:dPt>
                  <c:idx val="6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1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0-B70C-4F6D-ABDB-C57817D1948E}"/>
                    </c:ext>
                  </c:extLst>
                </c:dPt>
                <c:dPt>
                  <c:idx val="7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2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2-B70C-4F6D-ABDB-C57817D1948E}"/>
                    </c:ext>
                  </c:extLst>
                </c:dPt>
                <c:dPt>
                  <c:idx val="8"/>
                  <c:bubble3D val="0"/>
                  <c:spPr>
                    <a:gradFill>
                      <a:gsLst>
                        <a:gs pos="100000">
                          <a:schemeClr val="accent3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3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4-B70C-4F6D-ABDB-C57817D1948E}"/>
                    </c:ext>
                  </c:extLst>
                </c:dPt>
                <c:dLbls>
                  <c:spPr>
                    <a:solidFill>
                      <a:sysClr val="window" lastClr="FFFFFF">
                        <a:alpha val="75000"/>
                      </a:sysClr>
                    </a:solidFill>
                    <a:ln w="9525">
                      <a:solidFill>
                        <a:sysClr val="windowText" lastClr="000000">
                          <a:lumMod val="25000"/>
                          <a:lumOff val="75000"/>
                        </a:sysClr>
                      </a:solidFill>
                    </a:ln>
                    <a:effectLst/>
                  </c:spPr>
                  <c:txPr>
                    <a:bodyPr rot="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outEnd"/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0"/>
                  <c:extLst>
                    <c:ext uri="{CE6537A1-D6FC-4f65-9D91-7224C49458BB}">
                      <c15:spPr xmlns:c15="http://schemas.microsoft.com/office/drawing/2012/chart">
                        <a:prstGeom prst="wedgeRectCallout">
                          <a:avLst/>
                        </a:prstGeom>
                        <a:noFill/>
                        <a:ln>
                          <a:noFill/>
                        </a:ln>
                      </c15:spPr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Bütünleme!$A$120:$A$128</c15:sqref>
                        </c15:formulaRef>
                      </c:ext>
                    </c:extLst>
                    <c:strCache>
                      <c:ptCount val="9"/>
                      <c:pt idx="0">
                        <c:v>0-29</c:v>
                      </c:pt>
                      <c:pt idx="1">
                        <c:v>30-39</c:v>
                      </c:pt>
                      <c:pt idx="2">
                        <c:v>40-49</c:v>
                      </c:pt>
                      <c:pt idx="3">
                        <c:v>50-59</c:v>
                      </c:pt>
                      <c:pt idx="4">
                        <c:v>60-69</c:v>
                      </c:pt>
                      <c:pt idx="5">
                        <c:v>70-74</c:v>
                      </c:pt>
                      <c:pt idx="6">
                        <c:v>75-79</c:v>
                      </c:pt>
                      <c:pt idx="7">
                        <c:v>80-89</c:v>
                      </c:pt>
                      <c:pt idx="8">
                        <c:v>90-100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Bütünleme!$B$120:$B$128</c15:sqref>
                        </c15:formulaRef>
                      </c:ext>
                    </c:extLst>
                    <c:numCache>
                      <c:formatCode>@</c:formatCode>
                      <c:ptCount val="9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5-B70C-4F6D-ABDB-C57817D1948E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zero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464792391255181"/>
          <c:y val="1.2822596848468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j-ea"/>
              <a:cs typeface="+mj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0.11097957692852461"/>
          <c:y val="7.7585362874858302E-2"/>
          <c:w val="0.84016887869056445"/>
          <c:h val="0.77372895640737605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Bütünleme!$C$131</c:f>
              <c:strCache>
                <c:ptCount val="1"/>
                <c:pt idx="0">
                  <c:v>Top. Soru Sayısı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Bütünleme!$A$132:$A$141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Bütünleme!$C$132:$C$141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5-42A1-BF1A-23B1CD47E1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47"/>
        <c:axId val="1725282351"/>
        <c:axId val="172528619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Bütünleme!$B$131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Bütünleme!$A$132:$A$141</c15:sqref>
                        </c15:formulaRef>
                      </c:ext>
                    </c:extLst>
                    <c:strCache>
                      <c:ptCount val="10"/>
                      <c:pt idx="0">
                        <c:v> </c:v>
                      </c:pt>
                      <c:pt idx="1">
                        <c:v> </c:v>
                      </c:pt>
                      <c:pt idx="2">
                        <c:v> </c:v>
                      </c:pt>
                      <c:pt idx="3">
                        <c:v> </c:v>
                      </c:pt>
                      <c:pt idx="4">
                        <c:v> </c:v>
                      </c:pt>
                      <c:pt idx="5">
                        <c:v> </c:v>
                      </c:pt>
                      <c:pt idx="6">
                        <c:v> </c:v>
                      </c:pt>
                      <c:pt idx="7">
                        <c:v> </c:v>
                      </c:pt>
                      <c:pt idx="8">
                        <c:v> </c:v>
                      </c:pt>
                      <c:pt idx="9">
                        <c:v>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Bütünleme!$B$132:$B$141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7645-42A1-BF1A-23B1CD47E13D}"/>
                  </c:ext>
                </c:extLst>
              </c15:ser>
            </c15:filteredBarSeries>
          </c:ext>
        </c:extLst>
      </c:barChart>
      <c:catAx>
        <c:axId val="1725282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725286191"/>
        <c:crosses val="autoZero"/>
        <c:auto val="1"/>
        <c:lblAlgn val="ctr"/>
        <c:lblOffset val="100"/>
        <c:noMultiLvlLbl val="0"/>
      </c:catAx>
      <c:valAx>
        <c:axId val="172528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725282351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0.2145846499165212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Bütünleme!$D$131</c:f>
              <c:strCache>
                <c:ptCount val="1"/>
                <c:pt idx="0">
                  <c:v>Ort. Başarı (%)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Bütünleme!$A$132:$A$141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Bütünleme!$D$132:$D$141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5-42F8-A4B6-6CFCACD0A6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838051535"/>
        <c:axId val="183805633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Bütünleme!$B$131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Bütünleme!$A$132:$A$141</c15:sqref>
                        </c15:formulaRef>
                      </c:ext>
                    </c:extLst>
                    <c:strCache>
                      <c:ptCount val="10"/>
                      <c:pt idx="0">
                        <c:v> </c:v>
                      </c:pt>
                      <c:pt idx="1">
                        <c:v> </c:v>
                      </c:pt>
                      <c:pt idx="2">
                        <c:v> </c:v>
                      </c:pt>
                      <c:pt idx="3">
                        <c:v> </c:v>
                      </c:pt>
                      <c:pt idx="4">
                        <c:v> </c:v>
                      </c:pt>
                      <c:pt idx="5">
                        <c:v> </c:v>
                      </c:pt>
                      <c:pt idx="6">
                        <c:v> </c:v>
                      </c:pt>
                      <c:pt idx="7">
                        <c:v> </c:v>
                      </c:pt>
                      <c:pt idx="8">
                        <c:v> </c:v>
                      </c:pt>
                      <c:pt idx="9">
                        <c:v>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Bütünleme!$B$132:$B$141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7455-42F8-A4B6-6CFCACD0A635}"/>
                  </c:ext>
                </c:extLst>
              </c15:ser>
            </c15:filteredBarSeries>
          </c:ext>
        </c:extLst>
      </c:barChart>
      <c:catAx>
        <c:axId val="1838051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38056335"/>
        <c:crosses val="autoZero"/>
        <c:auto val="1"/>
        <c:lblAlgn val="ctr"/>
        <c:lblOffset val="100"/>
        <c:noMultiLvlLbl val="0"/>
      </c:catAx>
      <c:valAx>
        <c:axId val="1838056335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838051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CF3-43DA-B8EF-FD190B4DAA73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CF3-43DA-B8EF-FD190B4DAA73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F3-43DA-B8EF-FD190B4DAA73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F3-43DA-B8EF-FD190B4DAA73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F3-43DA-B8EF-FD190B4DAA73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F3-43DA-B8EF-FD190B4DAA73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F3-43DA-B8EF-FD190B4DAA73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F3-43DA-B8EF-FD190B4DAA73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F3-43DA-B8EF-FD190B4DAA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'Vize-1'!$A$120:$A$128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'Vize-1'!$C$120:$C$128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1929-4312-8F53-2B78DE1F2055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Off val="40000"/>
                          </a:schemeClr>
                        </a:gs>
                        <a:gs pos="0">
                          <a:schemeClr val="accent1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0-459B-47C5-A364-32864DDD941C}"/>
                    </c:ext>
                  </c:extLst>
                </c:dPt>
                <c:dPt>
                  <c:idx val="1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Off val="40000"/>
                          </a:schemeClr>
                        </a:gs>
                        <a:gs pos="0">
                          <a:schemeClr val="accent2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1-459B-47C5-A364-32864DDD941C}"/>
                    </c:ext>
                  </c:extLst>
                </c:dPt>
                <c:dPt>
                  <c:idx val="2"/>
                  <c:bubble3D val="0"/>
                  <c:spPr>
                    <a:gradFill>
                      <a:gsLst>
                        <a:gs pos="100000">
                          <a:schemeClr val="accent3">
                            <a:lumMod val="60000"/>
                            <a:lumOff val="40000"/>
                          </a:schemeClr>
                        </a:gs>
                        <a:gs pos="0">
                          <a:schemeClr val="accent3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2-459B-47C5-A364-32864DDD941C}"/>
                    </c:ext>
                  </c:extLst>
                </c:dPt>
                <c:dPt>
                  <c:idx val="3"/>
                  <c:bubble3D val="0"/>
                  <c:spPr>
                    <a:gradFill>
                      <a:gsLst>
                        <a:gs pos="100000">
                          <a:schemeClr val="accent4">
                            <a:lumMod val="60000"/>
                            <a:lumOff val="40000"/>
                          </a:schemeClr>
                        </a:gs>
                        <a:gs pos="0">
                          <a:schemeClr val="accent4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3-459B-47C5-A364-32864DDD941C}"/>
                    </c:ext>
                  </c:extLst>
                </c:dPt>
                <c:dPt>
                  <c:idx val="4"/>
                  <c:bubble3D val="0"/>
                  <c:spPr>
                    <a:gradFill>
                      <a:gsLst>
                        <a:gs pos="100000">
                          <a:schemeClr val="accent5">
                            <a:lumMod val="60000"/>
                            <a:lumOff val="40000"/>
                          </a:schemeClr>
                        </a:gs>
                        <a:gs pos="0">
                          <a:schemeClr val="accent5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4-459B-47C5-A364-32864DDD941C}"/>
                    </c:ext>
                  </c:extLst>
                </c:dPt>
                <c:dPt>
                  <c:idx val="5"/>
                  <c:bubble3D val="0"/>
                  <c:spPr>
                    <a:gradFill>
                      <a:gsLst>
                        <a:gs pos="100000">
                          <a:schemeClr val="accent6">
                            <a:lumMod val="60000"/>
                            <a:lumOff val="40000"/>
                          </a:schemeClr>
                        </a:gs>
                        <a:gs pos="0">
                          <a:schemeClr val="accent6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B-5E6B-49ED-8E08-4A105D7E3235}"/>
                    </c:ext>
                  </c:extLst>
                </c:dPt>
                <c:dPt>
                  <c:idx val="6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1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D-5E6B-49ED-8E08-4A105D7E3235}"/>
                    </c:ext>
                  </c:extLst>
                </c:dPt>
                <c:dPt>
                  <c:idx val="7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2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F-5E6B-49ED-8E08-4A105D7E3235}"/>
                    </c:ext>
                  </c:extLst>
                </c:dPt>
                <c:dPt>
                  <c:idx val="8"/>
                  <c:bubble3D val="0"/>
                  <c:spPr>
                    <a:gradFill>
                      <a:gsLst>
                        <a:gs pos="100000">
                          <a:schemeClr val="accent3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3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1-5E6B-49ED-8E08-4A105D7E3235}"/>
                    </c:ext>
                  </c:extLst>
                </c:dPt>
                <c:dLbls>
                  <c:spPr>
                    <a:solidFill>
                      <a:sysClr val="window" lastClr="FFFFFF">
                        <a:alpha val="75000"/>
                      </a:sysClr>
                    </a:solidFill>
                    <a:ln w="9525">
                      <a:solidFill>
                        <a:sysClr val="windowText" lastClr="000000">
                          <a:lumMod val="25000"/>
                          <a:lumOff val="75000"/>
                        </a:sysClr>
                      </a:solidFill>
                    </a:ln>
                    <a:effectLst/>
                  </c:spPr>
                  <c:txPr>
                    <a:bodyPr rot="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outEnd"/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0"/>
                  <c:extLst>
                    <c:ext uri="{CE6537A1-D6FC-4f65-9D91-7224C49458BB}">
                      <c15:spPr xmlns:c15="http://schemas.microsoft.com/office/drawing/2012/chart">
                        <a:prstGeom prst="wedgeRectCallout">
                          <a:avLst/>
                        </a:prstGeom>
                        <a:noFill/>
                        <a:ln>
                          <a:noFill/>
                        </a:ln>
                      </c15:spPr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'Vize-1'!$A$120:$A$128</c15:sqref>
                        </c15:formulaRef>
                      </c:ext>
                    </c:extLst>
                    <c:strCache>
                      <c:ptCount val="9"/>
                      <c:pt idx="0">
                        <c:v>0-29</c:v>
                      </c:pt>
                      <c:pt idx="1">
                        <c:v>30-39</c:v>
                      </c:pt>
                      <c:pt idx="2">
                        <c:v>40-49</c:v>
                      </c:pt>
                      <c:pt idx="3">
                        <c:v>50-59</c:v>
                      </c:pt>
                      <c:pt idx="4">
                        <c:v>60-69</c:v>
                      </c:pt>
                      <c:pt idx="5">
                        <c:v>70-74</c:v>
                      </c:pt>
                      <c:pt idx="6">
                        <c:v>75-79</c:v>
                      </c:pt>
                      <c:pt idx="7">
                        <c:v>80-89</c:v>
                      </c:pt>
                      <c:pt idx="8">
                        <c:v>90-100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'Vize-1'!$B$120:$B$128</c15:sqref>
                        </c15:formulaRef>
                      </c:ext>
                    </c:extLst>
                    <c:numCache>
                      <c:formatCode>@</c:formatCode>
                      <c:ptCount val="9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459B-47C5-A364-32864DDD941C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zero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700" b="1"/>
              <a:t>Vize</a:t>
            </a:r>
            <a:r>
              <a:rPr lang="tr-TR" sz="700" b="1" baseline="0"/>
              <a:t> Sınavı Normal Dağılım Grafiği</a:t>
            </a:r>
            <a:endParaRPr lang="tr-TR" sz="700" b="1"/>
          </a:p>
        </c:rich>
      </c:tx>
      <c:layout>
        <c:manualLayout>
          <c:xMode val="edge"/>
          <c:yMode val="edge"/>
          <c:x val="0.30467725194043976"/>
          <c:y val="1.6175232534888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Bütünleme!$B$119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Bütünleme!$A$120:$A$128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Bütünleme!$B$120:$B$128</c:f>
              <c:numCache>
                <c:formatCode>@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71-496D-AB59-4B2D35537925}"/>
            </c:ext>
          </c:extLst>
        </c:ser>
        <c:ser>
          <c:idx val="1"/>
          <c:order val="1"/>
          <c:tx>
            <c:strRef>
              <c:f>Bütünleme!$C$119</c:f>
              <c:strCache>
                <c:ptCount val="1"/>
                <c:pt idx="0">
                  <c:v>Kişi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Bütünleme!$A$120:$A$128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Bütünleme!$C$120:$C$128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571-496D-AB59-4B2D35537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540271"/>
        <c:axId val="125518671"/>
      </c:lineChart>
      <c:catAx>
        <c:axId val="12554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5518671"/>
        <c:crosses val="autoZero"/>
        <c:auto val="1"/>
        <c:lblAlgn val="ctr"/>
        <c:lblOffset val="100"/>
        <c:noMultiLvlLbl val="0"/>
      </c:catAx>
      <c:valAx>
        <c:axId val="125518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554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DB-4D3C-B6FA-3FA76068FB3E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DB-4D3C-B6FA-3FA76068FB3E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DB-4D3C-B6FA-3FA76068FB3E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DB-4D3C-B6FA-3FA76068FB3E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EDB-4D3C-B6FA-3FA76068FB3E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EDB-4D3C-B6FA-3FA76068FB3E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EDB-4D3C-B6FA-3FA76068FB3E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EDB-4D3C-B6FA-3FA76068FB3E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EDB-4D3C-B6FA-3FA76068FB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Sonuc!$A$94:$A$102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Sonuc!$C$94:$C$102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EDB-4D3C-B6FA-3FA76068FB3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Off val="40000"/>
                          </a:schemeClr>
                        </a:gs>
                        <a:gs pos="0">
                          <a:schemeClr val="accent1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6EDB-4D3C-B6FA-3FA76068FB3E}"/>
                    </c:ext>
                  </c:extLst>
                </c:dPt>
                <c:dPt>
                  <c:idx val="1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Off val="40000"/>
                          </a:schemeClr>
                        </a:gs>
                        <a:gs pos="0">
                          <a:schemeClr val="accent2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6-6EDB-4D3C-B6FA-3FA76068FB3E}"/>
                    </c:ext>
                  </c:extLst>
                </c:dPt>
                <c:dPt>
                  <c:idx val="2"/>
                  <c:bubble3D val="0"/>
                  <c:spPr>
                    <a:gradFill>
                      <a:gsLst>
                        <a:gs pos="100000">
                          <a:schemeClr val="accent3">
                            <a:lumMod val="60000"/>
                            <a:lumOff val="40000"/>
                          </a:schemeClr>
                        </a:gs>
                        <a:gs pos="0">
                          <a:schemeClr val="accent3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8-6EDB-4D3C-B6FA-3FA76068FB3E}"/>
                    </c:ext>
                  </c:extLst>
                </c:dPt>
                <c:dPt>
                  <c:idx val="3"/>
                  <c:bubble3D val="0"/>
                  <c:spPr>
                    <a:gradFill>
                      <a:gsLst>
                        <a:gs pos="100000">
                          <a:schemeClr val="accent4">
                            <a:lumMod val="60000"/>
                            <a:lumOff val="40000"/>
                          </a:schemeClr>
                        </a:gs>
                        <a:gs pos="0">
                          <a:schemeClr val="accent4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EDB-4D3C-B6FA-3FA76068FB3E}"/>
                    </c:ext>
                  </c:extLst>
                </c:dPt>
                <c:dPt>
                  <c:idx val="4"/>
                  <c:bubble3D val="0"/>
                  <c:spPr>
                    <a:gradFill>
                      <a:gsLst>
                        <a:gs pos="100000">
                          <a:schemeClr val="accent5">
                            <a:lumMod val="60000"/>
                            <a:lumOff val="40000"/>
                          </a:schemeClr>
                        </a:gs>
                        <a:gs pos="0">
                          <a:schemeClr val="accent5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C-6EDB-4D3C-B6FA-3FA76068FB3E}"/>
                    </c:ext>
                  </c:extLst>
                </c:dPt>
                <c:dPt>
                  <c:idx val="5"/>
                  <c:bubble3D val="0"/>
                  <c:spPr>
                    <a:gradFill>
                      <a:gsLst>
                        <a:gs pos="100000">
                          <a:schemeClr val="accent6">
                            <a:lumMod val="60000"/>
                            <a:lumOff val="40000"/>
                          </a:schemeClr>
                        </a:gs>
                        <a:gs pos="0">
                          <a:schemeClr val="accent6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E-6EDB-4D3C-B6FA-3FA76068FB3E}"/>
                    </c:ext>
                  </c:extLst>
                </c:dPt>
                <c:dPt>
                  <c:idx val="6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1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0-6EDB-4D3C-B6FA-3FA76068FB3E}"/>
                    </c:ext>
                  </c:extLst>
                </c:dPt>
                <c:dPt>
                  <c:idx val="7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2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2-6EDB-4D3C-B6FA-3FA76068FB3E}"/>
                    </c:ext>
                  </c:extLst>
                </c:dPt>
                <c:dPt>
                  <c:idx val="8"/>
                  <c:bubble3D val="0"/>
                  <c:spPr>
                    <a:gradFill>
                      <a:gsLst>
                        <a:gs pos="100000">
                          <a:schemeClr val="accent3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3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4-6EDB-4D3C-B6FA-3FA76068FB3E}"/>
                    </c:ext>
                  </c:extLst>
                </c:dPt>
                <c:dLbls>
                  <c:spPr>
                    <a:solidFill>
                      <a:sysClr val="window" lastClr="FFFFFF">
                        <a:alpha val="75000"/>
                      </a:sysClr>
                    </a:solidFill>
                    <a:ln w="9525">
                      <a:solidFill>
                        <a:sysClr val="windowText" lastClr="000000">
                          <a:lumMod val="25000"/>
                          <a:lumOff val="75000"/>
                        </a:sysClr>
                      </a:solidFill>
                    </a:ln>
                    <a:effectLst/>
                  </c:spPr>
                  <c:txPr>
                    <a:bodyPr rot="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outEnd"/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0"/>
                  <c:extLst>
                    <c:ext uri="{CE6537A1-D6FC-4f65-9D91-7224C49458BB}">
                      <c15:spPr xmlns:c15="http://schemas.microsoft.com/office/drawing/2012/chart">
                        <a:prstGeom prst="wedgeRectCallout">
                          <a:avLst/>
                        </a:prstGeom>
                        <a:noFill/>
                        <a:ln>
                          <a:noFill/>
                        </a:ln>
                      </c15:spPr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Sonuc!$A$94:$A$102</c15:sqref>
                        </c15:formulaRef>
                      </c:ext>
                    </c:extLst>
                    <c:strCache>
                      <c:ptCount val="9"/>
                      <c:pt idx="0">
                        <c:v>0-29</c:v>
                      </c:pt>
                      <c:pt idx="1">
                        <c:v>30-39</c:v>
                      </c:pt>
                      <c:pt idx="2">
                        <c:v>40-49</c:v>
                      </c:pt>
                      <c:pt idx="3">
                        <c:v>50-59</c:v>
                      </c:pt>
                      <c:pt idx="4">
                        <c:v>60-69</c:v>
                      </c:pt>
                      <c:pt idx="5">
                        <c:v>70-74</c:v>
                      </c:pt>
                      <c:pt idx="6">
                        <c:v>75-79</c:v>
                      </c:pt>
                      <c:pt idx="7">
                        <c:v>80-89</c:v>
                      </c:pt>
                      <c:pt idx="8">
                        <c:v>90-100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Sonuc!$B$94:$B$102</c15:sqref>
                        </c15:formulaRef>
                      </c:ext>
                    </c:extLst>
                    <c:numCache>
                      <c:formatCode>@</c:formatCode>
                      <c:ptCount val="9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5-6EDB-4D3C-B6FA-3FA76068FB3E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zero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tr-TR"/>
              <a:t>Toplam Soru Sayısı</a:t>
            </a:r>
            <a:endParaRPr lang="en-US"/>
          </a:p>
        </c:rich>
      </c:tx>
      <c:layout>
        <c:manualLayout>
          <c:xMode val="edge"/>
          <c:yMode val="edge"/>
          <c:x val="0.4266231617781362"/>
          <c:y val="5.1972735868065776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j-ea"/>
              <a:cs typeface="+mj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0.11097957692852461"/>
          <c:y val="7.7585362874858302E-2"/>
          <c:w val="0.84016887869056445"/>
          <c:h val="0.77372895640737605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Sonuc!$C$106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Sonuc!$A$106:$A$115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Sonuc!$C$106:$C$115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02-41CD-82A0-5042A7EC4A0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47"/>
        <c:axId val="1725282351"/>
        <c:axId val="172528619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'Vize-1'!$B$131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Sonuc!$A$106:$A$115</c15:sqref>
                        </c15:formulaRef>
                      </c:ext>
                    </c:extLst>
                    <c:strCache>
                      <c:ptCount val="10"/>
                      <c:pt idx="0">
                        <c:v> </c:v>
                      </c:pt>
                      <c:pt idx="1">
                        <c:v> </c:v>
                      </c:pt>
                      <c:pt idx="2">
                        <c:v> </c:v>
                      </c:pt>
                      <c:pt idx="3">
                        <c:v> </c:v>
                      </c:pt>
                      <c:pt idx="4">
                        <c:v> </c:v>
                      </c:pt>
                      <c:pt idx="5">
                        <c:v> </c:v>
                      </c:pt>
                      <c:pt idx="6">
                        <c:v> </c:v>
                      </c:pt>
                      <c:pt idx="7">
                        <c:v> </c:v>
                      </c:pt>
                      <c:pt idx="8">
                        <c:v> </c:v>
                      </c:pt>
                      <c:pt idx="9">
                        <c:v>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'Vize-1'!$B$132:$B$141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0002-41CD-82A0-5042A7EC4A09}"/>
                  </c:ext>
                </c:extLst>
              </c15:ser>
            </c15:filteredBarSeries>
          </c:ext>
        </c:extLst>
      </c:barChart>
      <c:catAx>
        <c:axId val="1725282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725286191"/>
        <c:crosses val="autoZero"/>
        <c:auto val="1"/>
        <c:lblAlgn val="ctr"/>
        <c:lblOffset val="100"/>
        <c:noMultiLvlLbl val="0"/>
      </c:catAx>
      <c:valAx>
        <c:axId val="172528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725282351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Ortalama</a:t>
            </a:r>
            <a:r>
              <a:rPr lang="tr-TR" baseline="0"/>
              <a:t> başarı %</a:t>
            </a:r>
            <a:endParaRPr lang="en-US"/>
          </a:p>
        </c:rich>
      </c:tx>
      <c:layout>
        <c:manualLayout>
          <c:xMode val="edge"/>
          <c:yMode val="edge"/>
          <c:x val="0.3851065001912348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Sonuc!$D$106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Sonuc!$A$106:$A$115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Sonuc!$D$106:$D$115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E4-4396-93FF-3B969580B70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838051535"/>
        <c:axId val="183805633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'Vize-1'!$B$131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Sonuc!$A$106:$A$115</c15:sqref>
                        </c15:formulaRef>
                      </c:ext>
                    </c:extLst>
                    <c:strCache>
                      <c:ptCount val="10"/>
                      <c:pt idx="0">
                        <c:v> </c:v>
                      </c:pt>
                      <c:pt idx="1">
                        <c:v> </c:v>
                      </c:pt>
                      <c:pt idx="2">
                        <c:v> </c:v>
                      </c:pt>
                      <c:pt idx="3">
                        <c:v> </c:v>
                      </c:pt>
                      <c:pt idx="4">
                        <c:v> </c:v>
                      </c:pt>
                      <c:pt idx="5">
                        <c:v> </c:v>
                      </c:pt>
                      <c:pt idx="6">
                        <c:v> </c:v>
                      </c:pt>
                      <c:pt idx="7">
                        <c:v> </c:v>
                      </c:pt>
                      <c:pt idx="8">
                        <c:v> </c:v>
                      </c:pt>
                      <c:pt idx="9">
                        <c:v>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'Vize-1'!$B$132:$B$141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DE4-4396-93FF-3B969580B705}"/>
                  </c:ext>
                </c:extLst>
              </c15:ser>
            </c15:filteredBarSeries>
          </c:ext>
        </c:extLst>
      </c:barChart>
      <c:catAx>
        <c:axId val="1838051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38056335"/>
        <c:crosses val="autoZero"/>
        <c:auto val="1"/>
        <c:lblAlgn val="ctr"/>
        <c:lblOffset val="100"/>
        <c:noMultiLvlLbl val="0"/>
      </c:catAx>
      <c:valAx>
        <c:axId val="1838056335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838051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1000" b="1" baseline="0"/>
              <a:t>Dönem Sonu Sınıf Normal Dağılım Grafiği</a:t>
            </a:r>
            <a:endParaRPr lang="tr-TR" sz="1000" b="1"/>
          </a:p>
        </c:rich>
      </c:tx>
      <c:layout>
        <c:manualLayout>
          <c:xMode val="edge"/>
          <c:yMode val="edge"/>
          <c:x val="0.29924740825096158"/>
          <c:y val="4.0207899200754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Sonuc!$A$94:$A$102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Sonuc!$B$94:$B$102</c:f>
              <c:numCache>
                <c:formatCode>@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1-4127-BF7E-4EC2FCD537DC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Sonuc!$A$94:$A$102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Sonuc!$C$94:$C$102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1A1-4127-BF7E-4EC2FCD53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540271"/>
        <c:axId val="125518671"/>
      </c:lineChart>
      <c:catAx>
        <c:axId val="12554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5518671"/>
        <c:crosses val="autoZero"/>
        <c:auto val="1"/>
        <c:lblAlgn val="ctr"/>
        <c:lblOffset val="100"/>
        <c:noMultiLvlLbl val="0"/>
      </c:catAx>
      <c:valAx>
        <c:axId val="125518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554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464792391255181"/>
          <c:y val="1.2822596848468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j-ea"/>
              <a:cs typeface="+mj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0.11097957692852461"/>
          <c:y val="7.7585362874858302E-2"/>
          <c:w val="0.84016887869056445"/>
          <c:h val="0.77372895640737605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'Vize-1'!$C$131</c:f>
              <c:strCache>
                <c:ptCount val="1"/>
                <c:pt idx="0">
                  <c:v>Top. Soru Sayısı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'Vize-1'!$A$132:$A$141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'Vize-1'!$C$132:$C$141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2-43E6-A0DB-B666614E50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47"/>
        <c:axId val="1725282351"/>
        <c:axId val="172528619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'Vize-1'!$B$131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'Vize-1'!$A$132:$A$141</c15:sqref>
                        </c15:formulaRef>
                      </c:ext>
                    </c:extLst>
                    <c:strCache>
                      <c:ptCount val="10"/>
                      <c:pt idx="0">
                        <c:v> </c:v>
                      </c:pt>
                      <c:pt idx="1">
                        <c:v> </c:v>
                      </c:pt>
                      <c:pt idx="2">
                        <c:v> </c:v>
                      </c:pt>
                      <c:pt idx="3">
                        <c:v> </c:v>
                      </c:pt>
                      <c:pt idx="4">
                        <c:v> </c:v>
                      </c:pt>
                      <c:pt idx="5">
                        <c:v> </c:v>
                      </c:pt>
                      <c:pt idx="6">
                        <c:v> </c:v>
                      </c:pt>
                      <c:pt idx="7">
                        <c:v> </c:v>
                      </c:pt>
                      <c:pt idx="8">
                        <c:v> </c:v>
                      </c:pt>
                      <c:pt idx="9">
                        <c:v>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'Vize-1'!$B$132:$B$141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332-43E6-A0DB-B666614E5078}"/>
                  </c:ext>
                </c:extLst>
              </c15:ser>
            </c15:filteredBarSeries>
          </c:ext>
        </c:extLst>
      </c:barChart>
      <c:catAx>
        <c:axId val="1725282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725286191"/>
        <c:crosses val="autoZero"/>
        <c:auto val="1"/>
        <c:lblAlgn val="ctr"/>
        <c:lblOffset val="100"/>
        <c:noMultiLvlLbl val="0"/>
      </c:catAx>
      <c:valAx>
        <c:axId val="172528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725282351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0.2145846499165212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'Vize-1'!$D$131</c:f>
              <c:strCache>
                <c:ptCount val="1"/>
                <c:pt idx="0">
                  <c:v>Ort. Başarı (%)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'Vize-1'!$A$132:$A$141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'Vize-1'!$D$132:$D$141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EA-4E39-BBBD-E0B97DF700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838051535"/>
        <c:axId val="183805633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'Vize-1'!$B$131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'Vize-1'!$A$132:$A$141</c15:sqref>
                        </c15:formulaRef>
                      </c:ext>
                    </c:extLst>
                    <c:strCache>
                      <c:ptCount val="10"/>
                      <c:pt idx="0">
                        <c:v> </c:v>
                      </c:pt>
                      <c:pt idx="1">
                        <c:v> </c:v>
                      </c:pt>
                      <c:pt idx="2">
                        <c:v> </c:v>
                      </c:pt>
                      <c:pt idx="3">
                        <c:v> </c:v>
                      </c:pt>
                      <c:pt idx="4">
                        <c:v> </c:v>
                      </c:pt>
                      <c:pt idx="5">
                        <c:v> </c:v>
                      </c:pt>
                      <c:pt idx="6">
                        <c:v> </c:v>
                      </c:pt>
                      <c:pt idx="7">
                        <c:v> </c:v>
                      </c:pt>
                      <c:pt idx="8">
                        <c:v> </c:v>
                      </c:pt>
                      <c:pt idx="9">
                        <c:v>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'Vize-1'!$B$132:$B$141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AEA-4E39-BBBD-E0B97DF700A2}"/>
                  </c:ext>
                </c:extLst>
              </c15:ser>
            </c15:filteredBarSeries>
          </c:ext>
        </c:extLst>
      </c:barChart>
      <c:catAx>
        <c:axId val="1838051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38056335"/>
        <c:crosses val="autoZero"/>
        <c:auto val="1"/>
        <c:lblAlgn val="ctr"/>
        <c:lblOffset val="100"/>
        <c:noMultiLvlLbl val="0"/>
      </c:catAx>
      <c:valAx>
        <c:axId val="1838056335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838051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700" b="1"/>
              <a:t>Vize</a:t>
            </a:r>
            <a:r>
              <a:rPr lang="tr-TR" sz="700" b="1" baseline="0"/>
              <a:t> Sınavı Normal Dağılım Grafiği</a:t>
            </a:r>
            <a:endParaRPr lang="tr-TR" sz="700" b="1"/>
          </a:p>
        </c:rich>
      </c:tx>
      <c:layout>
        <c:manualLayout>
          <c:xMode val="edge"/>
          <c:yMode val="edge"/>
          <c:x val="0.30467725194043976"/>
          <c:y val="1.6175232534888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'Vize-1'!$B$119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'Vize-1'!$A$120:$A$128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'Vize-1'!$B$120:$B$128</c:f>
              <c:numCache>
                <c:formatCode>@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F0-43D2-9A57-CDAFE4F53FD1}"/>
            </c:ext>
          </c:extLst>
        </c:ser>
        <c:ser>
          <c:idx val="1"/>
          <c:order val="1"/>
          <c:tx>
            <c:strRef>
              <c:f>'Vize-1'!$C$119</c:f>
              <c:strCache>
                <c:ptCount val="1"/>
                <c:pt idx="0">
                  <c:v>Kişi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'Vize-1'!$A$120:$A$128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'Vize-1'!$C$120:$C$128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1F0-43D2-9A57-CDAFE4F53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540271"/>
        <c:axId val="125518671"/>
      </c:lineChart>
      <c:catAx>
        <c:axId val="12554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5518671"/>
        <c:crosses val="autoZero"/>
        <c:auto val="1"/>
        <c:lblAlgn val="ctr"/>
        <c:lblOffset val="100"/>
        <c:noMultiLvlLbl val="0"/>
      </c:catAx>
      <c:valAx>
        <c:axId val="125518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554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VİZE-2 SINAV SORU ANALİZİ</a:t>
            </a:r>
          </a:p>
        </c:rich>
      </c:tx>
      <c:layout>
        <c:manualLayout>
          <c:xMode val="edge"/>
          <c:yMode val="edge"/>
          <c:x val="0.40580055709473012"/>
          <c:y val="3.87932002425276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5.3740807418997498E-2"/>
          <c:y val="0.18421099907929309"/>
          <c:w val="0.9420447418153679"/>
          <c:h val="0.57833239765556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'Vize-2'!$F$5:$AS$5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'Vize-2'!$F$95:$AS$95</c:f>
              <c:numCache>
                <c:formatCode>0.00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EA-42B1-8BF3-FA300139549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88018816"/>
        <c:axId val="288020736"/>
      </c:barChart>
      <c:catAx>
        <c:axId val="28801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8802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80207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36232452273E-2"/>
              <c:y val="0.30172459046067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880188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07-4A7F-A778-538052283682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07-4A7F-A778-538052283682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07-4A7F-A778-538052283682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07-4A7F-A778-538052283682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407-4A7F-A778-538052283682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407-4A7F-A778-538052283682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07-4A7F-A778-538052283682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407-4A7F-A778-538052283682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407-4A7F-A778-5380522836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'Vize-2'!$A$120:$A$128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'Vize-2'!$C$120:$C$128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407-4A7F-A778-538052283682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Off val="40000"/>
                          </a:schemeClr>
                        </a:gs>
                        <a:gs pos="0">
                          <a:schemeClr val="accent1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7407-4A7F-A778-538052283682}"/>
                    </c:ext>
                  </c:extLst>
                </c:dPt>
                <c:dPt>
                  <c:idx val="1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Off val="40000"/>
                          </a:schemeClr>
                        </a:gs>
                        <a:gs pos="0">
                          <a:schemeClr val="accent2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6-7407-4A7F-A778-538052283682}"/>
                    </c:ext>
                  </c:extLst>
                </c:dPt>
                <c:dPt>
                  <c:idx val="2"/>
                  <c:bubble3D val="0"/>
                  <c:spPr>
                    <a:gradFill>
                      <a:gsLst>
                        <a:gs pos="100000">
                          <a:schemeClr val="accent3">
                            <a:lumMod val="60000"/>
                            <a:lumOff val="40000"/>
                          </a:schemeClr>
                        </a:gs>
                        <a:gs pos="0">
                          <a:schemeClr val="accent3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8-7407-4A7F-A778-538052283682}"/>
                    </c:ext>
                  </c:extLst>
                </c:dPt>
                <c:dPt>
                  <c:idx val="3"/>
                  <c:bubble3D val="0"/>
                  <c:spPr>
                    <a:gradFill>
                      <a:gsLst>
                        <a:gs pos="100000">
                          <a:schemeClr val="accent4">
                            <a:lumMod val="60000"/>
                            <a:lumOff val="40000"/>
                          </a:schemeClr>
                        </a:gs>
                        <a:gs pos="0">
                          <a:schemeClr val="accent4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407-4A7F-A778-538052283682}"/>
                    </c:ext>
                  </c:extLst>
                </c:dPt>
                <c:dPt>
                  <c:idx val="4"/>
                  <c:bubble3D val="0"/>
                  <c:spPr>
                    <a:gradFill>
                      <a:gsLst>
                        <a:gs pos="100000">
                          <a:schemeClr val="accent5">
                            <a:lumMod val="60000"/>
                            <a:lumOff val="40000"/>
                          </a:schemeClr>
                        </a:gs>
                        <a:gs pos="0">
                          <a:schemeClr val="accent5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C-7407-4A7F-A778-538052283682}"/>
                    </c:ext>
                  </c:extLst>
                </c:dPt>
                <c:dPt>
                  <c:idx val="5"/>
                  <c:bubble3D val="0"/>
                  <c:spPr>
                    <a:gradFill>
                      <a:gsLst>
                        <a:gs pos="100000">
                          <a:schemeClr val="accent6">
                            <a:lumMod val="60000"/>
                            <a:lumOff val="40000"/>
                          </a:schemeClr>
                        </a:gs>
                        <a:gs pos="0">
                          <a:schemeClr val="accent6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E-7407-4A7F-A778-538052283682}"/>
                    </c:ext>
                  </c:extLst>
                </c:dPt>
                <c:dPt>
                  <c:idx val="6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1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0-7407-4A7F-A778-538052283682}"/>
                    </c:ext>
                  </c:extLst>
                </c:dPt>
                <c:dPt>
                  <c:idx val="7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2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2-7407-4A7F-A778-538052283682}"/>
                    </c:ext>
                  </c:extLst>
                </c:dPt>
                <c:dPt>
                  <c:idx val="8"/>
                  <c:bubble3D val="0"/>
                  <c:spPr>
                    <a:gradFill>
                      <a:gsLst>
                        <a:gs pos="100000">
                          <a:schemeClr val="accent3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3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4-7407-4A7F-A778-538052283682}"/>
                    </c:ext>
                  </c:extLst>
                </c:dPt>
                <c:dLbls>
                  <c:spPr>
                    <a:solidFill>
                      <a:sysClr val="window" lastClr="FFFFFF">
                        <a:alpha val="75000"/>
                      </a:sysClr>
                    </a:solidFill>
                    <a:ln w="9525">
                      <a:solidFill>
                        <a:sysClr val="windowText" lastClr="000000">
                          <a:lumMod val="25000"/>
                          <a:lumOff val="75000"/>
                        </a:sysClr>
                      </a:solidFill>
                    </a:ln>
                    <a:effectLst/>
                  </c:spPr>
                  <c:txPr>
                    <a:bodyPr rot="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outEnd"/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0"/>
                  <c:extLst>
                    <c:ext uri="{CE6537A1-D6FC-4f65-9D91-7224C49458BB}">
                      <c15:spPr xmlns:c15="http://schemas.microsoft.com/office/drawing/2012/chart">
                        <a:prstGeom prst="wedgeRectCallout">
                          <a:avLst/>
                        </a:prstGeom>
                        <a:noFill/>
                        <a:ln>
                          <a:noFill/>
                        </a:ln>
                      </c15:spPr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'Vize-2'!$A$120:$A$128</c15:sqref>
                        </c15:formulaRef>
                      </c:ext>
                    </c:extLst>
                    <c:strCache>
                      <c:ptCount val="9"/>
                      <c:pt idx="0">
                        <c:v>0-29</c:v>
                      </c:pt>
                      <c:pt idx="1">
                        <c:v>30-39</c:v>
                      </c:pt>
                      <c:pt idx="2">
                        <c:v>40-49</c:v>
                      </c:pt>
                      <c:pt idx="3">
                        <c:v>50-59</c:v>
                      </c:pt>
                      <c:pt idx="4">
                        <c:v>60-69</c:v>
                      </c:pt>
                      <c:pt idx="5">
                        <c:v>70-74</c:v>
                      </c:pt>
                      <c:pt idx="6">
                        <c:v>75-79</c:v>
                      </c:pt>
                      <c:pt idx="7">
                        <c:v>80-89</c:v>
                      </c:pt>
                      <c:pt idx="8">
                        <c:v>90-100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'Vize-2'!$B$120:$B$128</c15:sqref>
                        </c15:formulaRef>
                      </c:ext>
                    </c:extLst>
                    <c:numCache>
                      <c:formatCode>@</c:formatCode>
                      <c:ptCount val="9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5-7407-4A7F-A778-538052283682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zero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464792391255181"/>
          <c:y val="1.2822596848468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j-ea"/>
              <a:cs typeface="+mj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0.11097957692852461"/>
          <c:y val="7.7585362874858302E-2"/>
          <c:w val="0.84016887869056445"/>
          <c:h val="0.77372895640737605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'Vize-2'!$C$131</c:f>
              <c:strCache>
                <c:ptCount val="1"/>
                <c:pt idx="0">
                  <c:v>Top. Soru Sayısı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'Vize-2'!$A$132:$A$141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'Vize-2'!$C$132:$C$141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E9-4EEA-A37A-DFC84E47622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47"/>
        <c:axId val="1725282351"/>
        <c:axId val="172528619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'Vize-2'!$B$131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'Vize-2'!$A$132:$A$141</c15:sqref>
                        </c15:formulaRef>
                      </c:ext>
                    </c:extLst>
                    <c:strCache>
                      <c:ptCount val="10"/>
                      <c:pt idx="0">
                        <c:v> </c:v>
                      </c:pt>
                      <c:pt idx="1">
                        <c:v> </c:v>
                      </c:pt>
                      <c:pt idx="2">
                        <c:v> </c:v>
                      </c:pt>
                      <c:pt idx="3">
                        <c:v> </c:v>
                      </c:pt>
                      <c:pt idx="4">
                        <c:v> </c:v>
                      </c:pt>
                      <c:pt idx="5">
                        <c:v> </c:v>
                      </c:pt>
                      <c:pt idx="6">
                        <c:v> </c:v>
                      </c:pt>
                      <c:pt idx="7">
                        <c:v> </c:v>
                      </c:pt>
                      <c:pt idx="8">
                        <c:v> </c:v>
                      </c:pt>
                      <c:pt idx="9">
                        <c:v>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'Vize-2'!$B$132:$B$141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4E9-4EEA-A37A-DFC84E476223}"/>
                  </c:ext>
                </c:extLst>
              </c15:ser>
            </c15:filteredBarSeries>
          </c:ext>
        </c:extLst>
      </c:barChart>
      <c:catAx>
        <c:axId val="1725282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725286191"/>
        <c:crosses val="autoZero"/>
        <c:auto val="1"/>
        <c:lblAlgn val="ctr"/>
        <c:lblOffset val="100"/>
        <c:noMultiLvlLbl val="0"/>
      </c:catAx>
      <c:valAx>
        <c:axId val="172528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725282351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0.2145846499165212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'Vize-2'!$D$131</c:f>
              <c:strCache>
                <c:ptCount val="1"/>
                <c:pt idx="0">
                  <c:v>Ort. Başarı (%)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'Vize-2'!$A$132:$A$141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'Vize-2'!$D$132:$D$141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7-407E-A24C-2770CBF7291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838051535"/>
        <c:axId val="183805633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'Vize-2'!$B$131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'Vize-2'!$A$132:$A$141</c15:sqref>
                        </c15:formulaRef>
                      </c:ext>
                    </c:extLst>
                    <c:strCache>
                      <c:ptCount val="10"/>
                      <c:pt idx="0">
                        <c:v> </c:v>
                      </c:pt>
                      <c:pt idx="1">
                        <c:v> </c:v>
                      </c:pt>
                      <c:pt idx="2">
                        <c:v> </c:v>
                      </c:pt>
                      <c:pt idx="3">
                        <c:v> </c:v>
                      </c:pt>
                      <c:pt idx="4">
                        <c:v> </c:v>
                      </c:pt>
                      <c:pt idx="5">
                        <c:v> </c:v>
                      </c:pt>
                      <c:pt idx="6">
                        <c:v> </c:v>
                      </c:pt>
                      <c:pt idx="7">
                        <c:v> </c:v>
                      </c:pt>
                      <c:pt idx="8">
                        <c:v> </c:v>
                      </c:pt>
                      <c:pt idx="9">
                        <c:v>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'Vize-2'!$B$132:$B$141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447-407E-A24C-2770CBF72913}"/>
                  </c:ext>
                </c:extLst>
              </c15:ser>
            </c15:filteredBarSeries>
          </c:ext>
        </c:extLst>
      </c:barChart>
      <c:catAx>
        <c:axId val="1838051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38056335"/>
        <c:crosses val="autoZero"/>
        <c:auto val="1"/>
        <c:lblAlgn val="ctr"/>
        <c:lblOffset val="100"/>
        <c:noMultiLvlLbl val="0"/>
      </c:catAx>
      <c:valAx>
        <c:axId val="1838056335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838051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96</xdr:row>
      <xdr:rowOff>9525</xdr:rowOff>
    </xdr:from>
    <xdr:to>
      <xdr:col>46</xdr:col>
      <xdr:colOff>0</xdr:colOff>
      <xdr:row>113</xdr:row>
      <xdr:rowOff>125015</xdr:rowOff>
    </xdr:to>
    <xdr:graphicFrame macro="">
      <xdr:nvGraphicFramePr>
        <xdr:cNvPr id="27021" name="Chart 1">
          <a:extLst>
            <a:ext uri="{FF2B5EF4-FFF2-40B4-BE49-F238E27FC236}">
              <a16:creationId xmlns:a16="http://schemas.microsoft.com/office/drawing/2014/main" id="{00000000-0008-0000-0500-00008D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160895</xdr:colOff>
      <xdr:row>115</xdr:row>
      <xdr:rowOff>0</xdr:rowOff>
    </xdr:from>
    <xdr:to>
      <xdr:col>46</xdr:col>
      <xdr:colOff>0</xdr:colOff>
      <xdr:row>129</xdr:row>
      <xdr:rowOff>2381</xdr:rowOff>
    </xdr:to>
    <xdr:graphicFrame macro="">
      <xdr:nvGraphicFramePr>
        <xdr:cNvPr id="27024" name="Chart 12">
          <a:extLst>
            <a:ext uri="{FF2B5EF4-FFF2-40B4-BE49-F238E27FC236}">
              <a16:creationId xmlns:a16="http://schemas.microsoft.com/office/drawing/2014/main" id="{00000000-0008-0000-0500-000090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698</xdr:colOff>
      <xdr:row>130</xdr:row>
      <xdr:rowOff>0</xdr:rowOff>
    </xdr:from>
    <xdr:to>
      <xdr:col>22</xdr:col>
      <xdr:colOff>161083</xdr:colOff>
      <xdr:row>140</xdr:row>
      <xdr:rowOff>159544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0D916EAF-91D9-BCB1-D9FA-1DE3B9C852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160895</xdr:colOff>
      <xdr:row>130</xdr:row>
      <xdr:rowOff>578</xdr:rowOff>
    </xdr:from>
    <xdr:to>
      <xdr:col>38</xdr:col>
      <xdr:colOff>161924</xdr:colOff>
      <xdr:row>140</xdr:row>
      <xdr:rowOff>159544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96EFF610-BEEB-3BAB-4A78-815DDD43B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704333</xdr:colOff>
      <xdr:row>115</xdr:row>
      <xdr:rowOff>731</xdr:rowOff>
    </xdr:from>
    <xdr:to>
      <xdr:col>23</xdr:col>
      <xdr:colOff>0</xdr:colOff>
      <xdr:row>129</xdr:row>
      <xdr:rowOff>0</xdr:rowOff>
    </xdr:to>
    <xdr:graphicFrame macro="">
      <xdr:nvGraphicFramePr>
        <xdr:cNvPr id="7" name="Grafik 6">
          <a:extLst>
            <a:ext uri="{FF2B5EF4-FFF2-40B4-BE49-F238E27FC236}">
              <a16:creationId xmlns:a16="http://schemas.microsoft.com/office/drawing/2014/main" id="{35ECC742-9746-21FE-0FC3-3737AC121D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96</xdr:row>
      <xdr:rowOff>9525</xdr:rowOff>
    </xdr:from>
    <xdr:to>
      <xdr:col>46</xdr:col>
      <xdr:colOff>0</xdr:colOff>
      <xdr:row>113</xdr:row>
      <xdr:rowOff>125015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1F1CA7-CEA1-40CA-A7F6-00D4758E1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160895</xdr:colOff>
      <xdr:row>115</xdr:row>
      <xdr:rowOff>0</xdr:rowOff>
    </xdr:from>
    <xdr:to>
      <xdr:col>46</xdr:col>
      <xdr:colOff>0</xdr:colOff>
      <xdr:row>129</xdr:row>
      <xdr:rowOff>2381</xdr:rowOff>
    </xdr:to>
    <xdr:graphicFrame macro="">
      <xdr:nvGraphicFramePr>
        <xdr:cNvPr id="3" name="Chart 12">
          <a:extLst>
            <a:ext uri="{FF2B5EF4-FFF2-40B4-BE49-F238E27FC236}">
              <a16:creationId xmlns:a16="http://schemas.microsoft.com/office/drawing/2014/main" id="{01C3A123-20F2-4EC5-B4FE-503058962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698</xdr:colOff>
      <xdr:row>130</xdr:row>
      <xdr:rowOff>0</xdr:rowOff>
    </xdr:from>
    <xdr:to>
      <xdr:col>22</xdr:col>
      <xdr:colOff>161083</xdr:colOff>
      <xdr:row>140</xdr:row>
      <xdr:rowOff>159544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F0CCEC27-BDBB-4C38-BD31-569F8A3CA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160895</xdr:colOff>
      <xdr:row>130</xdr:row>
      <xdr:rowOff>578</xdr:rowOff>
    </xdr:from>
    <xdr:to>
      <xdr:col>38</xdr:col>
      <xdr:colOff>161924</xdr:colOff>
      <xdr:row>140</xdr:row>
      <xdr:rowOff>159544</xdr:rowOff>
    </xdr:to>
    <xdr:graphicFrame macro="">
      <xdr:nvGraphicFramePr>
        <xdr:cNvPr id="5" name="Grafik 4">
          <a:extLst>
            <a:ext uri="{FF2B5EF4-FFF2-40B4-BE49-F238E27FC236}">
              <a16:creationId xmlns:a16="http://schemas.microsoft.com/office/drawing/2014/main" id="{1230CDFD-CA97-4CCE-AF88-FE24AC7C3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704333</xdr:colOff>
      <xdr:row>115</xdr:row>
      <xdr:rowOff>731</xdr:rowOff>
    </xdr:from>
    <xdr:to>
      <xdr:col>23</xdr:col>
      <xdr:colOff>0</xdr:colOff>
      <xdr:row>129</xdr:row>
      <xdr:rowOff>0</xdr:rowOff>
    </xdr:to>
    <xdr:graphicFrame macro="">
      <xdr:nvGraphicFramePr>
        <xdr:cNvPr id="6" name="Grafik 5">
          <a:extLst>
            <a:ext uri="{FF2B5EF4-FFF2-40B4-BE49-F238E27FC236}">
              <a16:creationId xmlns:a16="http://schemas.microsoft.com/office/drawing/2014/main" id="{650EA661-723F-451D-97E0-1CCAF3B54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96</xdr:row>
      <xdr:rowOff>9525</xdr:rowOff>
    </xdr:from>
    <xdr:to>
      <xdr:col>46</xdr:col>
      <xdr:colOff>0</xdr:colOff>
      <xdr:row>113</xdr:row>
      <xdr:rowOff>125015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D5A8CE-1066-48E1-8F63-C394AE8AC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160895</xdr:colOff>
      <xdr:row>115</xdr:row>
      <xdr:rowOff>0</xdr:rowOff>
    </xdr:from>
    <xdr:to>
      <xdr:col>46</xdr:col>
      <xdr:colOff>0</xdr:colOff>
      <xdr:row>129</xdr:row>
      <xdr:rowOff>2381</xdr:rowOff>
    </xdr:to>
    <xdr:graphicFrame macro="">
      <xdr:nvGraphicFramePr>
        <xdr:cNvPr id="3" name="Chart 12">
          <a:extLst>
            <a:ext uri="{FF2B5EF4-FFF2-40B4-BE49-F238E27FC236}">
              <a16:creationId xmlns:a16="http://schemas.microsoft.com/office/drawing/2014/main" id="{B6DAAC73-22F5-4C62-A2B7-91FB3BB4C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698</xdr:colOff>
      <xdr:row>130</xdr:row>
      <xdr:rowOff>0</xdr:rowOff>
    </xdr:from>
    <xdr:to>
      <xdr:col>22</xdr:col>
      <xdr:colOff>161083</xdr:colOff>
      <xdr:row>140</xdr:row>
      <xdr:rowOff>159544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5D440C32-A2E9-4D7D-B8E2-9486C3E93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160895</xdr:colOff>
      <xdr:row>130</xdr:row>
      <xdr:rowOff>578</xdr:rowOff>
    </xdr:from>
    <xdr:to>
      <xdr:col>38</xdr:col>
      <xdr:colOff>161924</xdr:colOff>
      <xdr:row>140</xdr:row>
      <xdr:rowOff>159544</xdr:rowOff>
    </xdr:to>
    <xdr:graphicFrame macro="">
      <xdr:nvGraphicFramePr>
        <xdr:cNvPr id="5" name="Grafik 4">
          <a:extLst>
            <a:ext uri="{FF2B5EF4-FFF2-40B4-BE49-F238E27FC236}">
              <a16:creationId xmlns:a16="http://schemas.microsoft.com/office/drawing/2014/main" id="{FB412325-EAD3-4763-A077-51CB005D6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704333</xdr:colOff>
      <xdr:row>115</xdr:row>
      <xdr:rowOff>731</xdr:rowOff>
    </xdr:from>
    <xdr:to>
      <xdr:col>23</xdr:col>
      <xdr:colOff>0</xdr:colOff>
      <xdr:row>129</xdr:row>
      <xdr:rowOff>0</xdr:rowOff>
    </xdr:to>
    <xdr:graphicFrame macro="">
      <xdr:nvGraphicFramePr>
        <xdr:cNvPr id="6" name="Grafik 5">
          <a:extLst>
            <a:ext uri="{FF2B5EF4-FFF2-40B4-BE49-F238E27FC236}">
              <a16:creationId xmlns:a16="http://schemas.microsoft.com/office/drawing/2014/main" id="{4C77BD3A-57B0-4917-8F3C-9EFAC8C09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96</xdr:row>
      <xdr:rowOff>9525</xdr:rowOff>
    </xdr:from>
    <xdr:to>
      <xdr:col>46</xdr:col>
      <xdr:colOff>0</xdr:colOff>
      <xdr:row>113</xdr:row>
      <xdr:rowOff>125015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6D1002-B693-4BA0-A160-473C5ACA8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160895</xdr:colOff>
      <xdr:row>115</xdr:row>
      <xdr:rowOff>0</xdr:rowOff>
    </xdr:from>
    <xdr:to>
      <xdr:col>46</xdr:col>
      <xdr:colOff>0</xdr:colOff>
      <xdr:row>129</xdr:row>
      <xdr:rowOff>2381</xdr:rowOff>
    </xdr:to>
    <xdr:graphicFrame macro="">
      <xdr:nvGraphicFramePr>
        <xdr:cNvPr id="3" name="Chart 12">
          <a:extLst>
            <a:ext uri="{FF2B5EF4-FFF2-40B4-BE49-F238E27FC236}">
              <a16:creationId xmlns:a16="http://schemas.microsoft.com/office/drawing/2014/main" id="{638456CE-0689-45A6-A2D1-A43A6C09E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698</xdr:colOff>
      <xdr:row>130</xdr:row>
      <xdr:rowOff>0</xdr:rowOff>
    </xdr:from>
    <xdr:to>
      <xdr:col>22</xdr:col>
      <xdr:colOff>161083</xdr:colOff>
      <xdr:row>140</xdr:row>
      <xdr:rowOff>159544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D82EEC54-E8F5-45C2-B90A-110E48CAA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160895</xdr:colOff>
      <xdr:row>130</xdr:row>
      <xdr:rowOff>578</xdr:rowOff>
    </xdr:from>
    <xdr:to>
      <xdr:col>38</xdr:col>
      <xdr:colOff>161924</xdr:colOff>
      <xdr:row>140</xdr:row>
      <xdr:rowOff>159544</xdr:rowOff>
    </xdr:to>
    <xdr:graphicFrame macro="">
      <xdr:nvGraphicFramePr>
        <xdr:cNvPr id="5" name="Grafik 4">
          <a:extLst>
            <a:ext uri="{FF2B5EF4-FFF2-40B4-BE49-F238E27FC236}">
              <a16:creationId xmlns:a16="http://schemas.microsoft.com/office/drawing/2014/main" id="{AF510321-86F4-4E2A-A377-A2F106A36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704333</xdr:colOff>
      <xdr:row>115</xdr:row>
      <xdr:rowOff>731</xdr:rowOff>
    </xdr:from>
    <xdr:to>
      <xdr:col>23</xdr:col>
      <xdr:colOff>0</xdr:colOff>
      <xdr:row>129</xdr:row>
      <xdr:rowOff>0</xdr:rowOff>
    </xdr:to>
    <xdr:graphicFrame macro="">
      <xdr:nvGraphicFramePr>
        <xdr:cNvPr id="6" name="Grafik 5">
          <a:extLst>
            <a:ext uri="{FF2B5EF4-FFF2-40B4-BE49-F238E27FC236}">
              <a16:creationId xmlns:a16="http://schemas.microsoft.com/office/drawing/2014/main" id="{BF851ABB-7B29-4078-9603-22EFCFCF5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</xdr:colOff>
      <xdr:row>89</xdr:row>
      <xdr:rowOff>0</xdr:rowOff>
    </xdr:from>
    <xdr:to>
      <xdr:col>20</xdr:col>
      <xdr:colOff>0</xdr:colOff>
      <xdr:row>103</xdr:row>
      <xdr:rowOff>2381</xdr:rowOff>
    </xdr:to>
    <xdr:graphicFrame macro="">
      <xdr:nvGraphicFramePr>
        <xdr:cNvPr id="2" name="Chart 12">
          <a:extLst>
            <a:ext uri="{FF2B5EF4-FFF2-40B4-BE49-F238E27FC236}">
              <a16:creationId xmlns:a16="http://schemas.microsoft.com/office/drawing/2014/main" id="{D3F02328-88FF-45AF-9327-A0F8CE86C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700</xdr:colOff>
      <xdr:row>104</xdr:row>
      <xdr:rowOff>0</xdr:rowOff>
    </xdr:from>
    <xdr:to>
      <xdr:col>14</xdr:col>
      <xdr:colOff>1</xdr:colOff>
      <xdr:row>115</xdr:row>
      <xdr:rowOff>794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4070A387-0514-4BF8-BE42-2CCD45DCB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2038</xdr:colOff>
      <xdr:row>104</xdr:row>
      <xdr:rowOff>1437</xdr:rowOff>
    </xdr:from>
    <xdr:to>
      <xdr:col>20</xdr:col>
      <xdr:colOff>0</xdr:colOff>
      <xdr:row>115</xdr:row>
      <xdr:rowOff>0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2E83C6C6-3699-4067-961E-604AC6605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2916</xdr:colOff>
      <xdr:row>89</xdr:row>
      <xdr:rowOff>731</xdr:rowOff>
    </xdr:from>
    <xdr:to>
      <xdr:col>14</xdr:col>
      <xdr:colOff>0</xdr:colOff>
      <xdr:row>103</xdr:row>
      <xdr:rowOff>0</xdr:rowOff>
    </xdr:to>
    <xdr:graphicFrame macro="">
      <xdr:nvGraphicFramePr>
        <xdr:cNvPr id="5" name="Grafik 4">
          <a:extLst>
            <a:ext uri="{FF2B5EF4-FFF2-40B4-BE49-F238E27FC236}">
              <a16:creationId xmlns:a16="http://schemas.microsoft.com/office/drawing/2014/main" id="{0B7A5FE1-90E6-474C-99A3-C7A0D6F70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is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/>
          </a:outerShdw>
        </a:effectLst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/>
          </a:outerShdw>
        </a:effectLst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2">
    <tabColor indexed="9"/>
  </sheetPr>
  <dimension ref="A1:Y34"/>
  <sheetViews>
    <sheetView tabSelected="1" zoomScaleNormal="100" workbookViewId="0">
      <selection activeCell="B17" sqref="B17:U18"/>
    </sheetView>
  </sheetViews>
  <sheetFormatPr defaultColWidth="9.109375" defaultRowHeight="13.8" x14ac:dyDescent="0.3"/>
  <cols>
    <col min="1" max="1" width="10.6640625" style="137" customWidth="1"/>
    <col min="2" max="21" width="4.33203125" style="137" customWidth="1"/>
    <col min="22" max="16384" width="9.109375" style="137"/>
  </cols>
  <sheetData>
    <row r="1" spans="1:21" ht="18" customHeight="1" x14ac:dyDescent="0.3"/>
    <row r="2" spans="1:21" s="182" customFormat="1" ht="12" customHeight="1" x14ac:dyDescent="0.3">
      <c r="B2" s="246" t="s">
        <v>37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8"/>
    </row>
    <row r="3" spans="1:21" ht="13.5" customHeight="1" x14ac:dyDescent="0.3">
      <c r="A3" s="183"/>
      <c r="B3" s="249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1"/>
    </row>
    <row r="4" spans="1:21" ht="18.75" customHeight="1" x14ac:dyDescent="0.3">
      <c r="A4" s="183"/>
      <c r="B4" s="249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1"/>
    </row>
    <row r="5" spans="1:21" ht="17.25" customHeight="1" x14ac:dyDescent="0.3">
      <c r="A5" s="183"/>
      <c r="B5" s="253" t="s">
        <v>171</v>
      </c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</row>
    <row r="6" spans="1:21" ht="12" customHeight="1" x14ac:dyDescent="0.3">
      <c r="A6" s="18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</row>
    <row r="7" spans="1:21" ht="12" customHeight="1" x14ac:dyDescent="0.3">
      <c r="A7" s="18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</row>
    <row r="8" spans="1:21" ht="24" customHeight="1" x14ac:dyDescent="0.3">
      <c r="A8" s="18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</row>
    <row r="9" spans="1:21" x14ac:dyDescent="0.3">
      <c r="A9" s="18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</row>
    <row r="10" spans="1:21" ht="18" customHeight="1" x14ac:dyDescent="0.3">
      <c r="A10" s="18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</row>
    <row r="11" spans="1:21" ht="18" customHeight="1" x14ac:dyDescent="0.3">
      <c r="A11" s="18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</row>
    <row r="12" spans="1:21" ht="18" customHeight="1" x14ac:dyDescent="0.3"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</row>
    <row r="13" spans="1:21" ht="18" customHeight="1" x14ac:dyDescent="0.3"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</row>
    <row r="14" spans="1:21" ht="18" customHeight="1" x14ac:dyDescent="0.3"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</row>
    <row r="15" spans="1:21" ht="18" customHeight="1" x14ac:dyDescent="0.3"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</row>
    <row r="16" spans="1:21" ht="18" customHeight="1" x14ac:dyDescent="0.3"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</row>
    <row r="17" spans="1:25" ht="18" customHeight="1" x14ac:dyDescent="0.3">
      <c r="A17" s="183"/>
      <c r="B17" s="254" t="s">
        <v>43</v>
      </c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</row>
    <row r="18" spans="1:25" ht="23.25" customHeight="1" x14ac:dyDescent="0.3">
      <c r="A18" s="183"/>
      <c r="B18" s="254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</row>
    <row r="19" spans="1:25" ht="15.75" customHeight="1" x14ac:dyDescent="0.3">
      <c r="A19" s="183"/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</row>
    <row r="20" spans="1:25" ht="18" customHeight="1" x14ac:dyDescent="0.3">
      <c r="A20" s="183"/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</row>
    <row r="21" spans="1:25" ht="18" customHeight="1" x14ac:dyDescent="0.3">
      <c r="A21" s="183"/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</row>
    <row r="22" spans="1:25" ht="16.5" customHeight="1" x14ac:dyDescent="0.3">
      <c r="A22" s="183"/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</row>
    <row r="23" spans="1:25" ht="14.25" customHeight="1" x14ac:dyDescent="0.3">
      <c r="A23" s="183"/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</row>
    <row r="24" spans="1:25" ht="12.75" customHeight="1" x14ac:dyDescent="0.3">
      <c r="A24" s="183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</row>
    <row r="25" spans="1:25" ht="12.75" customHeight="1" x14ac:dyDescent="0.3">
      <c r="A25" s="183"/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Y25" s="185"/>
    </row>
    <row r="26" spans="1:25" ht="18" customHeight="1" x14ac:dyDescent="0.3">
      <c r="A26" s="183"/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</row>
    <row r="27" spans="1:25" x14ac:dyDescent="0.3">
      <c r="A27" s="183"/>
      <c r="B27" s="186"/>
      <c r="C27" s="186"/>
      <c r="D27" s="186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252"/>
      <c r="S27" s="252"/>
      <c r="T27" s="252"/>
      <c r="U27" s="252"/>
    </row>
    <row r="28" spans="1:25" x14ac:dyDescent="0.3">
      <c r="A28" s="183"/>
      <c r="B28" s="186"/>
      <c r="C28" s="186"/>
      <c r="D28" s="186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252"/>
      <c r="S28" s="252"/>
      <c r="T28" s="252"/>
      <c r="U28" s="252"/>
    </row>
    <row r="29" spans="1:25" x14ac:dyDescent="0.3">
      <c r="A29" s="183"/>
      <c r="B29" s="186"/>
      <c r="C29" s="186"/>
      <c r="D29" s="186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</row>
    <row r="30" spans="1:25" x14ac:dyDescent="0.3">
      <c r="A30" s="183"/>
      <c r="B30" s="186"/>
      <c r="C30" s="186"/>
      <c r="D30" s="186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</row>
    <row r="31" spans="1:25" x14ac:dyDescent="0.3">
      <c r="A31" s="183"/>
      <c r="B31" s="186"/>
      <c r="C31" s="186"/>
      <c r="D31" s="186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</row>
    <row r="32" spans="1:25" x14ac:dyDescent="0.3">
      <c r="A32" s="183"/>
      <c r="B32" s="186"/>
      <c r="C32" s="186"/>
      <c r="D32" s="186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</row>
    <row r="33" spans="1:21" ht="22.5" customHeight="1" x14ac:dyDescent="0.3">
      <c r="A33" s="183"/>
      <c r="B33" s="186"/>
      <c r="C33" s="186"/>
      <c r="D33" s="186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</row>
    <row r="34" spans="1:21" ht="31.5" customHeight="1" x14ac:dyDescent="0.3">
      <c r="B34" s="186"/>
      <c r="C34" s="186"/>
      <c r="D34" s="186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</row>
  </sheetData>
  <sheetProtection sheet="1" objects="1" scenarios="1" selectLockedCells="1"/>
  <mergeCells count="4">
    <mergeCell ref="B2:U4"/>
    <mergeCell ref="R27:U28"/>
    <mergeCell ref="B5:U16"/>
    <mergeCell ref="B17:U18"/>
  </mergeCells>
  <phoneticPr fontId="2" type="noConversion"/>
  <hyperlinks>
    <hyperlink ref="B17" location="'NOT Baremi'!A1" display="NOT BAREMİ" xr:uid="{00000000-0004-0000-0000-000000000000}"/>
    <hyperlink ref="R17:U18" location="'K. Bilgiler'!A1" display="İLERİ" xr:uid="{00000000-0004-0000-0000-000001000000}"/>
    <hyperlink ref="B17:U18" location="'Ders Bilgileri'!A1" display="İLERİ" xr:uid="{A2A7DC8E-FB16-44A6-9009-4E468559EDEC}"/>
  </hyperlinks>
  <pageMargins left="0.78740157480314965" right="0.78740157480314965" top="0.78740157480314965" bottom="0.78740157480314965" header="0.59055118110236227" footer="0.5905511811023622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89999084444715716"/>
  </sheetPr>
  <dimension ref="A1:BM145"/>
  <sheetViews>
    <sheetView zoomScale="106" zoomScaleNormal="106" zoomScaleSheetLayoutView="70" workbookViewId="0">
      <selection activeCell="F6" sqref="F6"/>
    </sheetView>
  </sheetViews>
  <sheetFormatPr defaultColWidth="9.109375" defaultRowHeight="13.2" x14ac:dyDescent="0.25"/>
  <cols>
    <col min="1" max="1" width="3.88671875" style="134" customWidth="1"/>
    <col min="2" max="2" width="9.33203125" style="134" customWidth="1"/>
    <col min="3" max="3" width="11" style="134" customWidth="1"/>
    <col min="4" max="4" width="10.5546875" style="134" customWidth="1"/>
    <col min="5" max="5" width="9.33203125" style="134" customWidth="1"/>
    <col min="6" max="15" width="2.33203125" style="134" customWidth="1"/>
    <col min="16" max="45" width="2.44140625" style="134" customWidth="1"/>
    <col min="46" max="46" width="7.6640625" style="134" customWidth="1"/>
    <col min="47" max="47" width="16.5546875" style="134" hidden="1" customWidth="1"/>
    <col min="48" max="65" width="9.109375" style="131"/>
    <col min="66" max="16384" width="9.109375" style="134"/>
  </cols>
  <sheetData>
    <row r="1" spans="1:47" ht="13.5" customHeight="1" x14ac:dyDescent="0.3">
      <c r="A1" s="448" t="str">
        <f>'Ders Bilgileri'!E5</f>
        <v>BEŞİKDÜZÜ MESLEK YÜKSEKOKULU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448"/>
      <c r="AQ1" s="448"/>
      <c r="AR1" s="448"/>
      <c r="AS1" s="448"/>
      <c r="AT1" s="448"/>
      <c r="AU1" s="137"/>
    </row>
    <row r="2" spans="1:47" ht="13.5" customHeight="1" x14ac:dyDescent="0.25">
      <c r="A2" s="452" t="str">
        <f>'Ders Bilgileri'!E13&amp;" Eğitim Öğretim Yılı - " &amp;'Ders Bilgileri'!E15</f>
        <v xml:space="preserve"> Eğitim Öğretim Yılı - 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W2" s="453"/>
      <c r="X2" s="453"/>
      <c r="Y2" s="453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453"/>
      <c r="AK2" s="453"/>
      <c r="AL2" s="453"/>
      <c r="AM2" s="453"/>
      <c r="AN2" s="453"/>
      <c r="AO2" s="453"/>
      <c r="AP2" s="454"/>
      <c r="AQ2" s="455" t="str">
        <f>IF('Sınav Tarihleri'!E7=0,"SINAV YAPILMADI",'Sınav Tarihleri'!E7)</f>
        <v>SINAV YAPILMADI</v>
      </c>
      <c r="AR2" s="456"/>
      <c r="AS2" s="456"/>
      <c r="AT2" s="457"/>
      <c r="AU2" s="138"/>
    </row>
    <row r="3" spans="1:47" ht="13.5" customHeight="1" x14ac:dyDescent="0.25">
      <c r="A3" s="461" t="str">
        <f>'Ders Bilgileri'!E11&amp;" / "&amp;'Ders Bilgileri'!E7&amp;" - "&amp;'Ders Bilgileri'!E9&amp;" Dersi "&amp;" Bütünleme Sınav Analizi"</f>
        <v xml:space="preserve"> /  -  Dersi  Bütünleme Sınav Analizi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1"/>
      <c r="AF3" s="461"/>
      <c r="AG3" s="461"/>
      <c r="AH3" s="461"/>
      <c r="AI3" s="461"/>
      <c r="AJ3" s="461"/>
      <c r="AK3" s="461"/>
      <c r="AL3" s="461"/>
      <c r="AM3" s="461"/>
      <c r="AN3" s="461"/>
      <c r="AO3" s="461"/>
      <c r="AP3" s="461"/>
      <c r="AQ3" s="458"/>
      <c r="AR3" s="459"/>
      <c r="AS3" s="459"/>
      <c r="AT3" s="460"/>
      <c r="AU3" s="138"/>
    </row>
    <row r="4" spans="1:47" ht="12.75" customHeight="1" x14ac:dyDescent="0.25">
      <c r="A4" s="451" t="s">
        <v>15</v>
      </c>
      <c r="B4" s="451"/>
      <c r="C4" s="451"/>
      <c r="D4" s="451"/>
      <c r="E4" s="451"/>
      <c r="F4" s="139" t="str">
        <f>IF('NOT Baremi'!E25=0," ",'NOT Baremi'!E25)</f>
        <v xml:space="preserve"> </v>
      </c>
      <c r="G4" s="139" t="str">
        <f>IF('NOT Baremi'!F25=0," ",'NOT Baremi'!F25)</f>
        <v xml:space="preserve"> </v>
      </c>
      <c r="H4" s="139" t="str">
        <f>IF('NOT Baremi'!G25=0," ",'NOT Baremi'!G25)</f>
        <v xml:space="preserve"> </v>
      </c>
      <c r="I4" s="139" t="str">
        <f>IF('NOT Baremi'!H25=0," ",'NOT Baremi'!H25)</f>
        <v xml:space="preserve"> </v>
      </c>
      <c r="J4" s="139" t="str">
        <f>IF('NOT Baremi'!I25=0," ",'NOT Baremi'!I25)</f>
        <v xml:space="preserve"> </v>
      </c>
      <c r="K4" s="139" t="str">
        <f>IF('NOT Baremi'!J25=0," ",'NOT Baremi'!J25)</f>
        <v xml:space="preserve"> </v>
      </c>
      <c r="L4" s="139" t="str">
        <f>IF('NOT Baremi'!K25=0," ",'NOT Baremi'!K25)</f>
        <v xml:space="preserve"> </v>
      </c>
      <c r="M4" s="139" t="str">
        <f>IF('NOT Baremi'!L25=0," ",'NOT Baremi'!L25)</f>
        <v xml:space="preserve"> </v>
      </c>
      <c r="N4" s="139" t="str">
        <f>IF('NOT Baremi'!M25=0," ",'NOT Baremi'!M25)</f>
        <v xml:space="preserve"> </v>
      </c>
      <c r="O4" s="139" t="str">
        <f>IF('NOT Baremi'!N25=0," ",'NOT Baremi'!N25)</f>
        <v xml:space="preserve"> </v>
      </c>
      <c r="P4" s="139" t="str">
        <f>IF('NOT Baremi'!O25=0," ",'NOT Baremi'!O25)</f>
        <v xml:space="preserve"> </v>
      </c>
      <c r="Q4" s="139" t="str">
        <f>IF('NOT Baremi'!P25=0," ",'NOT Baremi'!P25)</f>
        <v xml:space="preserve"> </v>
      </c>
      <c r="R4" s="139" t="str">
        <f>IF('NOT Baremi'!Q25=0," ",'NOT Baremi'!Q25)</f>
        <v xml:space="preserve"> </v>
      </c>
      <c r="S4" s="139" t="str">
        <f>IF('NOT Baremi'!R25=0," ",'NOT Baremi'!R25)</f>
        <v xml:space="preserve"> </v>
      </c>
      <c r="T4" s="139" t="str">
        <f>IF('NOT Baremi'!S25=0," ",'NOT Baremi'!S25)</f>
        <v xml:space="preserve"> </v>
      </c>
      <c r="U4" s="139" t="str">
        <f>IF('NOT Baremi'!T25=0," ",'NOT Baremi'!T25)</f>
        <v xml:space="preserve"> </v>
      </c>
      <c r="V4" s="139" t="str">
        <f>IF('NOT Baremi'!U25=0," ",'NOT Baremi'!U25)</f>
        <v xml:space="preserve"> </v>
      </c>
      <c r="W4" s="139" t="str">
        <f>IF('NOT Baremi'!V25=0," ",'NOT Baremi'!V25)</f>
        <v xml:space="preserve"> </v>
      </c>
      <c r="X4" s="139" t="str">
        <f>IF('NOT Baremi'!W25=0," ",'NOT Baremi'!W25)</f>
        <v xml:space="preserve"> </v>
      </c>
      <c r="Y4" s="139" t="str">
        <f>IF('NOT Baremi'!X25=0," ",'NOT Baremi'!X25)</f>
        <v xml:space="preserve"> </v>
      </c>
      <c r="Z4" s="139" t="str">
        <f>IF('NOT Baremi'!Y25=0," ",'NOT Baremi'!Y25)</f>
        <v xml:space="preserve"> </v>
      </c>
      <c r="AA4" s="139" t="str">
        <f>IF('NOT Baremi'!Z25=0," ",'NOT Baremi'!Z25)</f>
        <v xml:space="preserve"> </v>
      </c>
      <c r="AB4" s="139" t="str">
        <f>IF('NOT Baremi'!AA25=0," ",'NOT Baremi'!AA25)</f>
        <v xml:space="preserve"> </v>
      </c>
      <c r="AC4" s="139" t="str">
        <f>IF('NOT Baremi'!AB25=0," ",'NOT Baremi'!AB25)</f>
        <v xml:space="preserve"> </v>
      </c>
      <c r="AD4" s="139" t="str">
        <f>IF('NOT Baremi'!AC25=0," ",'NOT Baremi'!AC25)</f>
        <v xml:space="preserve"> </v>
      </c>
      <c r="AE4" s="139" t="str">
        <f>IF('NOT Baremi'!AD25=0," ",'NOT Baremi'!AD25)</f>
        <v xml:space="preserve"> </v>
      </c>
      <c r="AF4" s="139" t="str">
        <f>IF('NOT Baremi'!AE25=0," ",'NOT Baremi'!AE25)</f>
        <v xml:space="preserve"> </v>
      </c>
      <c r="AG4" s="139" t="str">
        <f>IF('NOT Baremi'!AF25=0," ",'NOT Baremi'!AF25)</f>
        <v xml:space="preserve"> </v>
      </c>
      <c r="AH4" s="139" t="str">
        <f>IF('NOT Baremi'!AG25=0," ",'NOT Baremi'!AG25)</f>
        <v xml:space="preserve"> </v>
      </c>
      <c r="AI4" s="139" t="str">
        <f>IF('NOT Baremi'!AH25=0," ",'NOT Baremi'!AH25)</f>
        <v xml:space="preserve"> </v>
      </c>
      <c r="AJ4" s="139" t="str">
        <f>IF('NOT Baremi'!AI25=0," ",'NOT Baremi'!AI25)</f>
        <v xml:space="preserve"> </v>
      </c>
      <c r="AK4" s="139" t="str">
        <f>IF('NOT Baremi'!AJ25=0," ",'NOT Baremi'!AJ25)</f>
        <v xml:space="preserve"> </v>
      </c>
      <c r="AL4" s="139" t="str">
        <f>IF('NOT Baremi'!AK25=0," ",'NOT Baremi'!AK25)</f>
        <v xml:space="preserve"> </v>
      </c>
      <c r="AM4" s="139" t="str">
        <f>IF('NOT Baremi'!AL25=0," ",'NOT Baremi'!AL25)</f>
        <v xml:space="preserve"> </v>
      </c>
      <c r="AN4" s="139" t="str">
        <f>IF('NOT Baremi'!AM25=0," ",'NOT Baremi'!AM25)</f>
        <v xml:space="preserve"> </v>
      </c>
      <c r="AO4" s="139" t="str">
        <f>IF('NOT Baremi'!AN25=0," ",'NOT Baremi'!AN25)</f>
        <v xml:space="preserve"> </v>
      </c>
      <c r="AP4" s="139" t="str">
        <f>IF('NOT Baremi'!AO25=0," ",'NOT Baremi'!AO25)</f>
        <v xml:space="preserve"> </v>
      </c>
      <c r="AQ4" s="139" t="str">
        <f>IF('NOT Baremi'!AP25=0," ",'NOT Baremi'!AP25)</f>
        <v xml:space="preserve"> </v>
      </c>
      <c r="AR4" s="139" t="str">
        <f>IF('NOT Baremi'!AQ25=0," ",'NOT Baremi'!AQ25)</f>
        <v xml:space="preserve"> </v>
      </c>
      <c r="AS4" s="139" t="str">
        <f>IF('NOT Baremi'!AR25=0," ",'NOT Baremi'!AR25)</f>
        <v xml:space="preserve"> </v>
      </c>
      <c r="AT4" s="140" t="str">
        <f>IF(SUM(F4:AS4)=0," ",SUM(F4:AS4))</f>
        <v xml:space="preserve"> </v>
      </c>
      <c r="AU4" s="449" t="s">
        <v>24</v>
      </c>
    </row>
    <row r="5" spans="1:47" ht="31.2" x14ac:dyDescent="0.25">
      <c r="A5" s="141" t="s">
        <v>0</v>
      </c>
      <c r="B5" s="141" t="s">
        <v>17</v>
      </c>
      <c r="C5" s="451" t="s">
        <v>14</v>
      </c>
      <c r="D5" s="451"/>
      <c r="E5" s="451"/>
      <c r="F5" s="142" t="str">
        <f>IF('NOT Baremi'!E25&gt;0,'NOT Baremi'!E24&amp;"."&amp;"SORU"," ")</f>
        <v xml:space="preserve"> </v>
      </c>
      <c r="G5" s="142" t="str">
        <f>IF('NOT Baremi'!F25&gt;0,'NOT Baremi'!F24&amp;"."&amp;"SORU"," ")</f>
        <v xml:space="preserve"> </v>
      </c>
      <c r="H5" s="142" t="str">
        <f>IF('NOT Baremi'!G25&gt;0,'NOT Baremi'!G24&amp;"."&amp;"SORU"," ")</f>
        <v xml:space="preserve"> </v>
      </c>
      <c r="I5" s="142" t="str">
        <f>IF('NOT Baremi'!H25&gt;0,'NOT Baremi'!H24&amp;"."&amp;"SORU"," ")</f>
        <v xml:space="preserve"> </v>
      </c>
      <c r="J5" s="142" t="str">
        <f>IF('NOT Baremi'!I25&gt;0,'NOT Baremi'!I24&amp;"."&amp;"SORU"," ")</f>
        <v xml:space="preserve"> </v>
      </c>
      <c r="K5" s="142" t="str">
        <f>IF('NOT Baremi'!J25&gt;0,'NOT Baremi'!J24&amp;"."&amp;"SORU"," ")</f>
        <v xml:space="preserve"> </v>
      </c>
      <c r="L5" s="142" t="str">
        <f>IF('NOT Baremi'!K25&gt;0,'NOT Baremi'!K24&amp;"."&amp;"SORU"," ")</f>
        <v xml:space="preserve"> </v>
      </c>
      <c r="M5" s="142" t="str">
        <f>IF('NOT Baremi'!L25&gt;0,'NOT Baremi'!L24&amp;"."&amp;"SORU"," ")</f>
        <v xml:space="preserve"> </v>
      </c>
      <c r="N5" s="142" t="str">
        <f>IF('NOT Baremi'!M25&gt;0,'NOT Baremi'!M24&amp;"."&amp;"SORU"," ")</f>
        <v xml:space="preserve"> </v>
      </c>
      <c r="O5" s="142" t="str">
        <f>IF('NOT Baremi'!N25&gt;0,'NOT Baremi'!N24&amp;"."&amp;"SORU"," ")</f>
        <v xml:space="preserve"> </v>
      </c>
      <c r="P5" s="142" t="str">
        <f>IF('NOT Baremi'!O25&gt;0,'NOT Baremi'!O24&amp;"."&amp;"SORU"," ")</f>
        <v xml:space="preserve"> </v>
      </c>
      <c r="Q5" s="142" t="str">
        <f>IF('NOT Baremi'!P25&gt;0,'NOT Baremi'!P24&amp;"."&amp;"SORU"," ")</f>
        <v xml:space="preserve"> </v>
      </c>
      <c r="R5" s="142" t="str">
        <f>IF('NOT Baremi'!Q25&gt;0,'NOT Baremi'!Q24&amp;"."&amp;"SORU"," ")</f>
        <v xml:space="preserve"> </v>
      </c>
      <c r="S5" s="142" t="str">
        <f>IF('NOT Baremi'!R25&gt;0,'NOT Baremi'!R24&amp;"."&amp;"SORU"," ")</f>
        <v xml:space="preserve"> </v>
      </c>
      <c r="T5" s="142" t="str">
        <f>IF('NOT Baremi'!S25&gt;0,'NOT Baremi'!S24&amp;"."&amp;"SORU"," ")</f>
        <v xml:space="preserve"> </v>
      </c>
      <c r="U5" s="142" t="str">
        <f>IF('NOT Baremi'!T25&gt;0,'NOT Baremi'!T24&amp;"."&amp;"SORU"," ")</f>
        <v xml:space="preserve"> </v>
      </c>
      <c r="V5" s="142" t="str">
        <f>IF('NOT Baremi'!U25&gt;0,'NOT Baremi'!U24&amp;"."&amp;"SORU"," ")</f>
        <v xml:space="preserve"> </v>
      </c>
      <c r="W5" s="142" t="str">
        <f>IF('NOT Baremi'!V25&gt;0,'NOT Baremi'!V24&amp;"."&amp;"SORU"," ")</f>
        <v xml:space="preserve"> </v>
      </c>
      <c r="X5" s="142" t="str">
        <f>IF('NOT Baremi'!W25&gt;0,'NOT Baremi'!W24&amp;"."&amp;"SORU"," ")</f>
        <v xml:space="preserve"> </v>
      </c>
      <c r="Y5" s="142" t="str">
        <f>IF('NOT Baremi'!X25&gt;0,'NOT Baremi'!X24&amp;"."&amp;"SORU"," ")</f>
        <v xml:space="preserve"> </v>
      </c>
      <c r="Z5" s="142" t="str">
        <f>IF('NOT Baremi'!Y25&gt;0,'NOT Baremi'!Y24&amp;"."&amp;"SORU"," ")</f>
        <v xml:space="preserve"> </v>
      </c>
      <c r="AA5" s="142" t="str">
        <f>IF('NOT Baremi'!Z25&gt;0,'NOT Baremi'!Z24&amp;"."&amp;"SORU"," ")</f>
        <v xml:space="preserve"> </v>
      </c>
      <c r="AB5" s="142" t="str">
        <f>IF('NOT Baremi'!AA25&gt;0,'NOT Baremi'!AA24&amp;"."&amp;"SORU"," ")</f>
        <v xml:space="preserve"> </v>
      </c>
      <c r="AC5" s="142" t="str">
        <f>IF('NOT Baremi'!AB25&gt;0,'NOT Baremi'!AB24&amp;"."&amp;"SORU"," ")</f>
        <v xml:space="preserve"> </v>
      </c>
      <c r="AD5" s="142" t="str">
        <f>IF('NOT Baremi'!AC25&gt;0,'NOT Baremi'!AC24&amp;"."&amp;"SORU"," ")</f>
        <v xml:space="preserve"> </v>
      </c>
      <c r="AE5" s="142" t="str">
        <f>IF('NOT Baremi'!AD25&gt;0,'NOT Baremi'!AD24&amp;"."&amp;"SORU"," ")</f>
        <v xml:space="preserve"> </v>
      </c>
      <c r="AF5" s="142" t="str">
        <f>IF('NOT Baremi'!AE25&gt;0,'NOT Baremi'!AE24&amp;"."&amp;"SORU"," ")</f>
        <v xml:space="preserve"> </v>
      </c>
      <c r="AG5" s="142" t="str">
        <f>IF('NOT Baremi'!AF25&gt;0,'NOT Baremi'!AF24&amp;"."&amp;"SORU"," ")</f>
        <v xml:space="preserve"> </v>
      </c>
      <c r="AH5" s="142" t="str">
        <f>IF('NOT Baremi'!AG25&gt;0,'NOT Baremi'!AG24&amp;"."&amp;"SORU"," ")</f>
        <v xml:space="preserve"> </v>
      </c>
      <c r="AI5" s="142" t="str">
        <f>IF('NOT Baremi'!AH25&gt;0,'NOT Baremi'!AH24&amp;"."&amp;"SORU"," ")</f>
        <v xml:space="preserve"> </v>
      </c>
      <c r="AJ5" s="142" t="str">
        <f>IF('NOT Baremi'!AI25&gt;0,'NOT Baremi'!AI24&amp;"."&amp;"SORU"," ")</f>
        <v xml:space="preserve"> </v>
      </c>
      <c r="AK5" s="142" t="str">
        <f>IF('NOT Baremi'!AJ25&gt;0,'NOT Baremi'!AJ24&amp;"."&amp;"SORU"," ")</f>
        <v xml:space="preserve"> </v>
      </c>
      <c r="AL5" s="142" t="str">
        <f>IF('NOT Baremi'!AK25&gt;0,'NOT Baremi'!AK24&amp;"."&amp;"SORU"," ")</f>
        <v xml:space="preserve"> </v>
      </c>
      <c r="AM5" s="142" t="str">
        <f>IF('NOT Baremi'!AL25&gt;0,'NOT Baremi'!AL24&amp;"."&amp;"SORU"," ")</f>
        <v xml:space="preserve"> </v>
      </c>
      <c r="AN5" s="142" t="str">
        <f>IF('NOT Baremi'!AM25&gt;0,'NOT Baremi'!AM24&amp;"."&amp;"SORU"," ")</f>
        <v xml:space="preserve"> </v>
      </c>
      <c r="AO5" s="142" t="str">
        <f>IF('NOT Baremi'!AN25&gt;0,'NOT Baremi'!AN24&amp;"."&amp;"SORU"," ")</f>
        <v xml:space="preserve"> </v>
      </c>
      <c r="AP5" s="142" t="str">
        <f>IF('NOT Baremi'!AO25&gt;0,'NOT Baremi'!AO24&amp;"."&amp;"SORU"," ")</f>
        <v xml:space="preserve"> </v>
      </c>
      <c r="AQ5" s="142" t="str">
        <f>IF('NOT Baremi'!AP25&gt;0,'NOT Baremi'!AP24&amp;"."&amp;"SORU"," ")</f>
        <v xml:space="preserve"> </v>
      </c>
      <c r="AR5" s="142" t="str">
        <f>IF('NOT Baremi'!AQ25&gt;0,'NOT Baremi'!AQ24&amp;"."&amp;"SORU"," ")</f>
        <v xml:space="preserve"> </v>
      </c>
      <c r="AS5" s="142" t="str">
        <f>IF('NOT Baremi'!AR25&gt;0,'NOT Baremi'!AR24&amp;"."&amp;"SORU"," ")</f>
        <v xml:space="preserve"> </v>
      </c>
      <c r="AT5" s="143" t="s">
        <v>16</v>
      </c>
      <c r="AU5" s="450"/>
    </row>
    <row r="6" spans="1:47" ht="12" customHeight="1" x14ac:dyDescent="0.25">
      <c r="A6" s="86">
        <f>'Sınıf Listeleri'!R4</f>
        <v>1</v>
      </c>
      <c r="B6" s="144" t="str">
        <f>IF('Sınıf Listeleri'!S4=0," ",'Sınıf Listeleri'!S4)</f>
        <v xml:space="preserve"> </v>
      </c>
      <c r="C6" s="407" t="str">
        <f>IF('Sınıf Listeleri'!T4=0," ",'Sınıf Listeleri'!T4)</f>
        <v xml:space="preserve"> </v>
      </c>
      <c r="D6" s="407"/>
      <c r="E6" s="407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45" t="str">
        <f>IF(COUNTBLANK(F6:AS6)=COLUMNS(F6:AS6)," ",IF(SUM(F6:AS6)=0,0,SUM(F6:AS6)))</f>
        <v xml:space="preserve"> </v>
      </c>
      <c r="AU6" s="145" t="str">
        <f t="shared" ref="AU6:AU85" si="0">IF(AT6=" "," ",IF(AT6&gt;=85,5,IF(AT6&gt;=70,4,IF(AT6&gt;=60,3,IF(AT6&gt;=50,2,IF(AT6&gt;=0,1,0))))))</f>
        <v xml:space="preserve"> </v>
      </c>
    </row>
    <row r="7" spans="1:47" ht="12" customHeight="1" x14ac:dyDescent="0.25">
      <c r="A7" s="86">
        <f>'Sınıf Listeleri'!R5</f>
        <v>2</v>
      </c>
      <c r="B7" s="144" t="str">
        <f>IF('Sınıf Listeleri'!S5=0," ",'Sınıf Listeleri'!S5)</f>
        <v xml:space="preserve"> </v>
      </c>
      <c r="C7" s="407" t="str">
        <f>IF('Sınıf Listeleri'!T5=0," ",'Sınıf Listeleri'!T5)</f>
        <v xml:space="preserve"> </v>
      </c>
      <c r="D7" s="407"/>
      <c r="E7" s="407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45" t="str">
        <f t="shared" ref="AT7:AT70" si="1">IF(COUNTBLANK(F7:AS7)=COLUMNS(F7:AS7)," ",IF(SUM(F7:AS7)=0,0,SUM(F7:AS7)))</f>
        <v xml:space="preserve"> </v>
      </c>
      <c r="AU7" s="145"/>
    </row>
    <row r="8" spans="1:47" ht="12" customHeight="1" x14ac:dyDescent="0.25">
      <c r="A8" s="86">
        <f>'Sınıf Listeleri'!R6</f>
        <v>3</v>
      </c>
      <c r="B8" s="144" t="str">
        <f>IF('Sınıf Listeleri'!S6=0," ",'Sınıf Listeleri'!S6)</f>
        <v xml:space="preserve"> </v>
      </c>
      <c r="C8" s="407" t="str">
        <f>IF('Sınıf Listeleri'!T6=0," ",'Sınıf Listeleri'!T6)</f>
        <v xml:space="preserve"> </v>
      </c>
      <c r="D8" s="407"/>
      <c r="E8" s="407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45" t="str">
        <f t="shared" si="1"/>
        <v xml:space="preserve"> </v>
      </c>
      <c r="AU8" s="145"/>
    </row>
    <row r="9" spans="1:47" ht="12" customHeight="1" x14ac:dyDescent="0.25">
      <c r="A9" s="86">
        <f>'Sınıf Listeleri'!R7</f>
        <v>4</v>
      </c>
      <c r="B9" s="144" t="str">
        <f>IF('Sınıf Listeleri'!S7=0," ",'Sınıf Listeleri'!S7)</f>
        <v xml:space="preserve"> </v>
      </c>
      <c r="C9" s="407" t="str">
        <f>IF('Sınıf Listeleri'!T7=0," ",'Sınıf Listeleri'!T7)</f>
        <v xml:space="preserve"> </v>
      </c>
      <c r="D9" s="407"/>
      <c r="E9" s="407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45" t="str">
        <f t="shared" si="1"/>
        <v xml:space="preserve"> </v>
      </c>
      <c r="AU9" s="145"/>
    </row>
    <row r="10" spans="1:47" ht="12" customHeight="1" x14ac:dyDescent="0.25">
      <c r="A10" s="86">
        <f>'Sınıf Listeleri'!R8</f>
        <v>5</v>
      </c>
      <c r="B10" s="144" t="str">
        <f>IF('Sınıf Listeleri'!S8=0," ",'Sınıf Listeleri'!S8)</f>
        <v xml:space="preserve"> </v>
      </c>
      <c r="C10" s="407" t="str">
        <f>IF('Sınıf Listeleri'!T8=0," ",'Sınıf Listeleri'!T8)</f>
        <v xml:space="preserve"> </v>
      </c>
      <c r="D10" s="407"/>
      <c r="E10" s="407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45" t="str">
        <f t="shared" si="1"/>
        <v xml:space="preserve"> </v>
      </c>
      <c r="AU10" s="145"/>
    </row>
    <row r="11" spans="1:47" ht="12" customHeight="1" x14ac:dyDescent="0.25">
      <c r="A11" s="86">
        <f>'Sınıf Listeleri'!R9</f>
        <v>6</v>
      </c>
      <c r="B11" s="144" t="str">
        <f>IF('Sınıf Listeleri'!S9=0," ",'Sınıf Listeleri'!S9)</f>
        <v xml:space="preserve"> </v>
      </c>
      <c r="C11" s="407" t="str">
        <f>IF('Sınıf Listeleri'!T9=0," ",'Sınıf Listeleri'!T9)</f>
        <v xml:space="preserve"> </v>
      </c>
      <c r="D11" s="407"/>
      <c r="E11" s="407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45" t="str">
        <f t="shared" si="1"/>
        <v xml:space="preserve"> </v>
      </c>
      <c r="AU11" s="145"/>
    </row>
    <row r="12" spans="1:47" ht="12" customHeight="1" x14ac:dyDescent="0.25">
      <c r="A12" s="86">
        <f>'Sınıf Listeleri'!R10</f>
        <v>7</v>
      </c>
      <c r="B12" s="144" t="str">
        <f>IF('Sınıf Listeleri'!S10=0," ",'Sınıf Listeleri'!S10)</f>
        <v xml:space="preserve"> </v>
      </c>
      <c r="C12" s="407" t="str">
        <f>IF('Sınıf Listeleri'!T10=0," ",'Sınıf Listeleri'!T10)</f>
        <v xml:space="preserve"> </v>
      </c>
      <c r="D12" s="407"/>
      <c r="E12" s="407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45" t="str">
        <f t="shared" si="1"/>
        <v xml:space="preserve"> </v>
      </c>
      <c r="AU12" s="145"/>
    </row>
    <row r="13" spans="1:47" ht="12" customHeight="1" x14ac:dyDescent="0.25">
      <c r="A13" s="86">
        <f>'Sınıf Listeleri'!R11</f>
        <v>8</v>
      </c>
      <c r="B13" s="144" t="str">
        <f>IF('Sınıf Listeleri'!S11=0," ",'Sınıf Listeleri'!S11)</f>
        <v xml:space="preserve"> </v>
      </c>
      <c r="C13" s="407" t="str">
        <f>IF('Sınıf Listeleri'!T11=0," ",'Sınıf Listeleri'!T11)</f>
        <v xml:space="preserve"> </v>
      </c>
      <c r="D13" s="407"/>
      <c r="E13" s="407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45" t="str">
        <f t="shared" si="1"/>
        <v xml:space="preserve"> </v>
      </c>
      <c r="AU13" s="145"/>
    </row>
    <row r="14" spans="1:47" ht="12" customHeight="1" x14ac:dyDescent="0.25">
      <c r="A14" s="86">
        <f>'Sınıf Listeleri'!R12</f>
        <v>9</v>
      </c>
      <c r="B14" s="144" t="str">
        <f>IF('Sınıf Listeleri'!S12=0," ",'Sınıf Listeleri'!S12)</f>
        <v xml:space="preserve"> </v>
      </c>
      <c r="C14" s="407" t="str">
        <f>IF('Sınıf Listeleri'!T12=0," ",'Sınıf Listeleri'!T12)</f>
        <v xml:space="preserve"> </v>
      </c>
      <c r="D14" s="407"/>
      <c r="E14" s="407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45" t="str">
        <f t="shared" si="1"/>
        <v xml:space="preserve"> </v>
      </c>
      <c r="AU14" s="145"/>
    </row>
    <row r="15" spans="1:47" ht="12" customHeight="1" x14ac:dyDescent="0.25">
      <c r="A15" s="86">
        <f>'Sınıf Listeleri'!R13</f>
        <v>10</v>
      </c>
      <c r="B15" s="144" t="str">
        <f>IF('Sınıf Listeleri'!S13=0," ",'Sınıf Listeleri'!S13)</f>
        <v xml:space="preserve"> </v>
      </c>
      <c r="C15" s="407" t="str">
        <f>IF('Sınıf Listeleri'!T13=0," ",'Sınıf Listeleri'!T13)</f>
        <v xml:space="preserve"> </v>
      </c>
      <c r="D15" s="407"/>
      <c r="E15" s="407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45" t="str">
        <f t="shared" si="1"/>
        <v xml:space="preserve"> </v>
      </c>
      <c r="AU15" s="145"/>
    </row>
    <row r="16" spans="1:47" ht="12" customHeight="1" x14ac:dyDescent="0.25">
      <c r="A16" s="86">
        <f>'Sınıf Listeleri'!R14</f>
        <v>11</v>
      </c>
      <c r="B16" s="144" t="str">
        <f>IF('Sınıf Listeleri'!S14=0," ",'Sınıf Listeleri'!S14)</f>
        <v xml:space="preserve"> </v>
      </c>
      <c r="C16" s="407" t="str">
        <f>IF('Sınıf Listeleri'!T14=0," ",'Sınıf Listeleri'!T14)</f>
        <v xml:space="preserve"> </v>
      </c>
      <c r="D16" s="407"/>
      <c r="E16" s="407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45" t="str">
        <f t="shared" si="1"/>
        <v xml:space="preserve"> </v>
      </c>
      <c r="AU16" s="145"/>
    </row>
    <row r="17" spans="1:47" ht="12" customHeight="1" x14ac:dyDescent="0.25">
      <c r="A17" s="86">
        <f>'Sınıf Listeleri'!R15</f>
        <v>12</v>
      </c>
      <c r="B17" s="144" t="str">
        <f>IF('Sınıf Listeleri'!S15=0," ",'Sınıf Listeleri'!S15)</f>
        <v xml:space="preserve"> </v>
      </c>
      <c r="C17" s="407" t="str">
        <f>IF('Sınıf Listeleri'!T15=0," ",'Sınıf Listeleri'!T15)</f>
        <v xml:space="preserve"> </v>
      </c>
      <c r="D17" s="407"/>
      <c r="E17" s="407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45" t="str">
        <f t="shared" si="1"/>
        <v xml:space="preserve"> </v>
      </c>
      <c r="AU17" s="145"/>
    </row>
    <row r="18" spans="1:47" ht="12" customHeight="1" x14ac:dyDescent="0.25">
      <c r="A18" s="86">
        <f>'Sınıf Listeleri'!R16</f>
        <v>13</v>
      </c>
      <c r="B18" s="144" t="str">
        <f>IF('Sınıf Listeleri'!S16=0," ",'Sınıf Listeleri'!S16)</f>
        <v xml:space="preserve"> </v>
      </c>
      <c r="C18" s="407" t="str">
        <f>IF('Sınıf Listeleri'!T16=0," ",'Sınıf Listeleri'!T16)</f>
        <v xml:space="preserve"> </v>
      </c>
      <c r="D18" s="407"/>
      <c r="E18" s="407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45" t="str">
        <f t="shared" si="1"/>
        <v xml:space="preserve"> </v>
      </c>
      <c r="AU18" s="145"/>
    </row>
    <row r="19" spans="1:47" ht="12" customHeight="1" x14ac:dyDescent="0.25">
      <c r="A19" s="86">
        <f>'Sınıf Listeleri'!R17</f>
        <v>14</v>
      </c>
      <c r="B19" s="144" t="str">
        <f>IF('Sınıf Listeleri'!S17=0," ",'Sınıf Listeleri'!S17)</f>
        <v xml:space="preserve"> </v>
      </c>
      <c r="C19" s="407" t="str">
        <f>IF('Sınıf Listeleri'!T17=0," ",'Sınıf Listeleri'!T17)</f>
        <v xml:space="preserve"> </v>
      </c>
      <c r="D19" s="407"/>
      <c r="E19" s="407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45" t="str">
        <f t="shared" si="1"/>
        <v xml:space="preserve"> </v>
      </c>
      <c r="AU19" s="145"/>
    </row>
    <row r="20" spans="1:47" ht="12" customHeight="1" x14ac:dyDescent="0.25">
      <c r="A20" s="86">
        <f>'Sınıf Listeleri'!R18</f>
        <v>15</v>
      </c>
      <c r="B20" s="144" t="str">
        <f>IF('Sınıf Listeleri'!S18=0," ",'Sınıf Listeleri'!S18)</f>
        <v xml:space="preserve"> </v>
      </c>
      <c r="C20" s="407" t="str">
        <f>IF('Sınıf Listeleri'!T18=0," ",'Sınıf Listeleri'!T18)</f>
        <v xml:space="preserve"> </v>
      </c>
      <c r="D20" s="407"/>
      <c r="E20" s="407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45" t="str">
        <f t="shared" si="1"/>
        <v xml:space="preserve"> </v>
      </c>
      <c r="AU20" s="145"/>
    </row>
    <row r="21" spans="1:47" ht="12" customHeight="1" x14ac:dyDescent="0.25">
      <c r="A21" s="86">
        <f>'Sınıf Listeleri'!R19</f>
        <v>16</v>
      </c>
      <c r="B21" s="144" t="str">
        <f>IF('Sınıf Listeleri'!S19=0," ",'Sınıf Listeleri'!S19)</f>
        <v xml:space="preserve"> </v>
      </c>
      <c r="C21" s="407" t="str">
        <f>IF('Sınıf Listeleri'!T19=0," ",'Sınıf Listeleri'!T19)</f>
        <v xml:space="preserve"> </v>
      </c>
      <c r="D21" s="407"/>
      <c r="E21" s="407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45" t="str">
        <f t="shared" si="1"/>
        <v xml:space="preserve"> </v>
      </c>
      <c r="AU21" s="145"/>
    </row>
    <row r="22" spans="1:47" ht="12" customHeight="1" x14ac:dyDescent="0.25">
      <c r="A22" s="86">
        <f>'Sınıf Listeleri'!R20</f>
        <v>17</v>
      </c>
      <c r="B22" s="144" t="str">
        <f>IF('Sınıf Listeleri'!S20=0," ",'Sınıf Listeleri'!S20)</f>
        <v xml:space="preserve"> </v>
      </c>
      <c r="C22" s="407" t="str">
        <f>IF('Sınıf Listeleri'!T20=0," ",'Sınıf Listeleri'!T20)</f>
        <v xml:space="preserve"> </v>
      </c>
      <c r="D22" s="407"/>
      <c r="E22" s="407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45" t="str">
        <f t="shared" si="1"/>
        <v xml:space="preserve"> </v>
      </c>
      <c r="AU22" s="145"/>
    </row>
    <row r="23" spans="1:47" ht="12" customHeight="1" x14ac:dyDescent="0.25">
      <c r="A23" s="86">
        <f>'Sınıf Listeleri'!R21</f>
        <v>18</v>
      </c>
      <c r="B23" s="144" t="str">
        <f>IF('Sınıf Listeleri'!S21=0," ",'Sınıf Listeleri'!S21)</f>
        <v xml:space="preserve"> </v>
      </c>
      <c r="C23" s="407" t="str">
        <f>IF('Sınıf Listeleri'!T21=0," ",'Sınıf Listeleri'!T21)</f>
        <v xml:space="preserve"> </v>
      </c>
      <c r="D23" s="407"/>
      <c r="E23" s="407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45" t="str">
        <f t="shared" si="1"/>
        <v xml:space="preserve"> </v>
      </c>
      <c r="AU23" s="145"/>
    </row>
    <row r="24" spans="1:47" ht="12" customHeight="1" x14ac:dyDescent="0.25">
      <c r="A24" s="86">
        <f>'Sınıf Listeleri'!R22</f>
        <v>19</v>
      </c>
      <c r="B24" s="144" t="str">
        <f>IF('Sınıf Listeleri'!S22=0," ",'Sınıf Listeleri'!S22)</f>
        <v xml:space="preserve"> </v>
      </c>
      <c r="C24" s="407" t="str">
        <f>IF('Sınıf Listeleri'!T22=0," ",'Sınıf Listeleri'!T22)</f>
        <v xml:space="preserve"> </v>
      </c>
      <c r="D24" s="407"/>
      <c r="E24" s="407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45" t="str">
        <f t="shared" si="1"/>
        <v xml:space="preserve"> </v>
      </c>
      <c r="AU24" s="145"/>
    </row>
    <row r="25" spans="1:47" ht="12" customHeight="1" x14ac:dyDescent="0.25">
      <c r="A25" s="86">
        <f>'Sınıf Listeleri'!R23</f>
        <v>20</v>
      </c>
      <c r="B25" s="144" t="str">
        <f>IF('Sınıf Listeleri'!S23=0," ",'Sınıf Listeleri'!S23)</f>
        <v xml:space="preserve"> </v>
      </c>
      <c r="C25" s="407" t="str">
        <f>IF('Sınıf Listeleri'!T23=0," ",'Sınıf Listeleri'!T23)</f>
        <v xml:space="preserve"> </v>
      </c>
      <c r="D25" s="407"/>
      <c r="E25" s="407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45" t="str">
        <f t="shared" si="1"/>
        <v xml:space="preserve"> </v>
      </c>
      <c r="AU25" s="145"/>
    </row>
    <row r="26" spans="1:47" ht="12" customHeight="1" x14ac:dyDescent="0.25">
      <c r="A26" s="86">
        <f>'Sınıf Listeleri'!R24</f>
        <v>21</v>
      </c>
      <c r="B26" s="144" t="str">
        <f>IF('Sınıf Listeleri'!S24=0," ",'Sınıf Listeleri'!S24)</f>
        <v xml:space="preserve"> </v>
      </c>
      <c r="C26" s="407" t="str">
        <f>IF('Sınıf Listeleri'!T24=0," ",'Sınıf Listeleri'!T24)</f>
        <v xml:space="preserve"> </v>
      </c>
      <c r="D26" s="407"/>
      <c r="E26" s="407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45" t="str">
        <f t="shared" si="1"/>
        <v xml:space="preserve"> </v>
      </c>
      <c r="AU26" s="145"/>
    </row>
    <row r="27" spans="1:47" ht="12" customHeight="1" x14ac:dyDescent="0.25">
      <c r="A27" s="86">
        <f>'Sınıf Listeleri'!R25</f>
        <v>22</v>
      </c>
      <c r="B27" s="144" t="str">
        <f>IF('Sınıf Listeleri'!S25=0," ",'Sınıf Listeleri'!S25)</f>
        <v xml:space="preserve"> </v>
      </c>
      <c r="C27" s="407" t="str">
        <f>IF('Sınıf Listeleri'!T25=0," ",'Sınıf Listeleri'!T25)</f>
        <v xml:space="preserve"> </v>
      </c>
      <c r="D27" s="407"/>
      <c r="E27" s="407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45" t="str">
        <f t="shared" si="1"/>
        <v xml:space="preserve"> </v>
      </c>
      <c r="AU27" s="145"/>
    </row>
    <row r="28" spans="1:47" ht="12" customHeight="1" x14ac:dyDescent="0.25">
      <c r="A28" s="86">
        <f>'Sınıf Listeleri'!R26</f>
        <v>23</v>
      </c>
      <c r="B28" s="144" t="str">
        <f>IF('Sınıf Listeleri'!S26=0," ",'Sınıf Listeleri'!S26)</f>
        <v xml:space="preserve"> </v>
      </c>
      <c r="C28" s="407" t="str">
        <f>IF('Sınıf Listeleri'!T26=0," ",'Sınıf Listeleri'!T26)</f>
        <v xml:space="preserve"> </v>
      </c>
      <c r="D28" s="407"/>
      <c r="E28" s="407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45" t="str">
        <f t="shared" si="1"/>
        <v xml:space="preserve"> </v>
      </c>
      <c r="AU28" s="145"/>
    </row>
    <row r="29" spans="1:47" ht="12" customHeight="1" x14ac:dyDescent="0.25">
      <c r="A29" s="86">
        <f>'Sınıf Listeleri'!R27</f>
        <v>24</v>
      </c>
      <c r="B29" s="144" t="str">
        <f>IF('Sınıf Listeleri'!S27=0," ",'Sınıf Listeleri'!S27)</f>
        <v xml:space="preserve"> </v>
      </c>
      <c r="C29" s="407" t="str">
        <f>IF('Sınıf Listeleri'!T27=0," ",'Sınıf Listeleri'!T27)</f>
        <v xml:space="preserve"> </v>
      </c>
      <c r="D29" s="407"/>
      <c r="E29" s="407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45" t="str">
        <f t="shared" si="1"/>
        <v xml:space="preserve"> </v>
      </c>
      <c r="AU29" s="145"/>
    </row>
    <row r="30" spans="1:47" ht="12" customHeight="1" x14ac:dyDescent="0.25">
      <c r="A30" s="86">
        <f>'Sınıf Listeleri'!R28</f>
        <v>25</v>
      </c>
      <c r="B30" s="144" t="str">
        <f>IF('Sınıf Listeleri'!S28=0," ",'Sınıf Listeleri'!S28)</f>
        <v xml:space="preserve"> </v>
      </c>
      <c r="C30" s="407" t="str">
        <f>IF('Sınıf Listeleri'!T28=0," ",'Sınıf Listeleri'!T28)</f>
        <v xml:space="preserve"> </v>
      </c>
      <c r="D30" s="407"/>
      <c r="E30" s="407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45" t="str">
        <f t="shared" si="1"/>
        <v xml:space="preserve"> </v>
      </c>
      <c r="AU30" s="145"/>
    </row>
    <row r="31" spans="1:47" ht="12" customHeight="1" x14ac:dyDescent="0.25">
      <c r="A31" s="86">
        <f>'Sınıf Listeleri'!R29</f>
        <v>26</v>
      </c>
      <c r="B31" s="144" t="str">
        <f>IF('Sınıf Listeleri'!S29=0," ",'Sınıf Listeleri'!S29)</f>
        <v xml:space="preserve"> </v>
      </c>
      <c r="C31" s="407" t="str">
        <f>IF('Sınıf Listeleri'!T29=0," ",'Sınıf Listeleri'!T29)</f>
        <v xml:space="preserve"> </v>
      </c>
      <c r="D31" s="407"/>
      <c r="E31" s="407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45" t="str">
        <f t="shared" si="1"/>
        <v xml:space="preserve"> </v>
      </c>
      <c r="AU31" s="145"/>
    </row>
    <row r="32" spans="1:47" ht="12" customHeight="1" x14ac:dyDescent="0.25">
      <c r="A32" s="86">
        <f>'Sınıf Listeleri'!R30</f>
        <v>27</v>
      </c>
      <c r="B32" s="144" t="str">
        <f>IF('Sınıf Listeleri'!S30=0," ",'Sınıf Listeleri'!S30)</f>
        <v xml:space="preserve"> </v>
      </c>
      <c r="C32" s="407" t="str">
        <f>IF('Sınıf Listeleri'!T30=0," ",'Sınıf Listeleri'!T30)</f>
        <v xml:space="preserve"> </v>
      </c>
      <c r="D32" s="407"/>
      <c r="E32" s="407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45" t="str">
        <f t="shared" si="1"/>
        <v xml:space="preserve"> </v>
      </c>
      <c r="AU32" s="145"/>
    </row>
    <row r="33" spans="1:47" ht="12" customHeight="1" x14ac:dyDescent="0.25">
      <c r="A33" s="86">
        <f>'Sınıf Listeleri'!R31</f>
        <v>28</v>
      </c>
      <c r="B33" s="144" t="str">
        <f>IF('Sınıf Listeleri'!S31=0," ",'Sınıf Listeleri'!S31)</f>
        <v xml:space="preserve"> </v>
      </c>
      <c r="C33" s="407" t="str">
        <f>IF('Sınıf Listeleri'!T31=0," ",'Sınıf Listeleri'!T31)</f>
        <v xml:space="preserve"> </v>
      </c>
      <c r="D33" s="407"/>
      <c r="E33" s="407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45" t="str">
        <f t="shared" si="1"/>
        <v xml:space="preserve"> </v>
      </c>
      <c r="AU33" s="145"/>
    </row>
    <row r="34" spans="1:47" ht="12" customHeight="1" x14ac:dyDescent="0.25">
      <c r="A34" s="86">
        <f>'Sınıf Listeleri'!R32</f>
        <v>29</v>
      </c>
      <c r="B34" s="144" t="str">
        <f>IF('Sınıf Listeleri'!S32=0," ",'Sınıf Listeleri'!S32)</f>
        <v xml:space="preserve"> </v>
      </c>
      <c r="C34" s="407" t="str">
        <f>IF('Sınıf Listeleri'!T32=0," ",'Sınıf Listeleri'!T32)</f>
        <v xml:space="preserve"> </v>
      </c>
      <c r="D34" s="407"/>
      <c r="E34" s="407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45" t="str">
        <f t="shared" si="1"/>
        <v xml:space="preserve"> </v>
      </c>
      <c r="AU34" s="145"/>
    </row>
    <row r="35" spans="1:47" ht="12" customHeight="1" x14ac:dyDescent="0.25">
      <c r="A35" s="86">
        <f>'Sınıf Listeleri'!R33</f>
        <v>30</v>
      </c>
      <c r="B35" s="144" t="str">
        <f>IF('Sınıf Listeleri'!S33=0," ",'Sınıf Listeleri'!S33)</f>
        <v xml:space="preserve"> </v>
      </c>
      <c r="C35" s="407" t="str">
        <f>IF('Sınıf Listeleri'!T33=0," ",'Sınıf Listeleri'!T33)</f>
        <v xml:space="preserve"> </v>
      </c>
      <c r="D35" s="407"/>
      <c r="E35" s="407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45" t="str">
        <f t="shared" si="1"/>
        <v xml:space="preserve"> </v>
      </c>
      <c r="AU35" s="145"/>
    </row>
    <row r="36" spans="1:47" ht="12" customHeight="1" x14ac:dyDescent="0.25">
      <c r="A36" s="86">
        <f>'Sınıf Listeleri'!R34</f>
        <v>31</v>
      </c>
      <c r="B36" s="144" t="str">
        <f>IF('Sınıf Listeleri'!S34=0," ",'Sınıf Listeleri'!S34)</f>
        <v xml:space="preserve"> </v>
      </c>
      <c r="C36" s="407" t="str">
        <f>IF('Sınıf Listeleri'!T34=0," ",'Sınıf Listeleri'!T34)</f>
        <v xml:space="preserve"> </v>
      </c>
      <c r="D36" s="407"/>
      <c r="E36" s="407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45" t="str">
        <f t="shared" si="1"/>
        <v xml:space="preserve"> </v>
      </c>
      <c r="AU36" s="145"/>
    </row>
    <row r="37" spans="1:47" ht="12" customHeight="1" x14ac:dyDescent="0.25">
      <c r="A37" s="86">
        <f>'Sınıf Listeleri'!R35</f>
        <v>32</v>
      </c>
      <c r="B37" s="144" t="str">
        <f>IF('Sınıf Listeleri'!S35=0," ",'Sınıf Listeleri'!S35)</f>
        <v xml:space="preserve"> </v>
      </c>
      <c r="C37" s="407" t="str">
        <f>IF('Sınıf Listeleri'!T35=0," ",'Sınıf Listeleri'!T35)</f>
        <v xml:space="preserve"> </v>
      </c>
      <c r="D37" s="407"/>
      <c r="E37" s="407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45" t="str">
        <f t="shared" si="1"/>
        <v xml:space="preserve"> </v>
      </c>
      <c r="AU37" s="145"/>
    </row>
    <row r="38" spans="1:47" ht="12" customHeight="1" x14ac:dyDescent="0.25">
      <c r="A38" s="86">
        <f>'Sınıf Listeleri'!R36</f>
        <v>33</v>
      </c>
      <c r="B38" s="144" t="str">
        <f>IF('Sınıf Listeleri'!S36=0," ",'Sınıf Listeleri'!S36)</f>
        <v xml:space="preserve"> </v>
      </c>
      <c r="C38" s="407" t="str">
        <f>IF('Sınıf Listeleri'!T36=0," ",'Sınıf Listeleri'!T36)</f>
        <v xml:space="preserve"> </v>
      </c>
      <c r="D38" s="407"/>
      <c r="E38" s="407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45" t="str">
        <f t="shared" si="1"/>
        <v xml:space="preserve"> </v>
      </c>
      <c r="AU38" s="145"/>
    </row>
    <row r="39" spans="1:47" ht="12" customHeight="1" x14ac:dyDescent="0.25">
      <c r="A39" s="86">
        <f>'Sınıf Listeleri'!R37</f>
        <v>34</v>
      </c>
      <c r="B39" s="144" t="str">
        <f>IF('Sınıf Listeleri'!S37=0," ",'Sınıf Listeleri'!S37)</f>
        <v xml:space="preserve"> </v>
      </c>
      <c r="C39" s="407" t="str">
        <f>IF('Sınıf Listeleri'!T37=0," ",'Sınıf Listeleri'!T37)</f>
        <v xml:space="preserve"> </v>
      </c>
      <c r="D39" s="407"/>
      <c r="E39" s="407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80"/>
      <c r="AH39" s="180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0"/>
      <c r="AT39" s="145" t="str">
        <f t="shared" si="1"/>
        <v xml:space="preserve"> </v>
      </c>
      <c r="AU39" s="145"/>
    </row>
    <row r="40" spans="1:47" ht="12" customHeight="1" x14ac:dyDescent="0.25">
      <c r="A40" s="86">
        <f>'Sınıf Listeleri'!R38</f>
        <v>35</v>
      </c>
      <c r="B40" s="144" t="str">
        <f>IF('Sınıf Listeleri'!S38=0," ",'Sınıf Listeleri'!S38)</f>
        <v xml:space="preserve"> </v>
      </c>
      <c r="C40" s="407" t="str">
        <f>IF('Sınıf Listeleri'!T38=0," ",'Sınıf Listeleri'!T38)</f>
        <v xml:space="preserve"> </v>
      </c>
      <c r="D40" s="407"/>
      <c r="E40" s="407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80"/>
      <c r="AH40" s="180"/>
      <c r="AI40" s="180"/>
      <c r="AJ40" s="180"/>
      <c r="AK40" s="180"/>
      <c r="AL40" s="180"/>
      <c r="AM40" s="180"/>
      <c r="AN40" s="180"/>
      <c r="AO40" s="180"/>
      <c r="AP40" s="180"/>
      <c r="AQ40" s="180"/>
      <c r="AR40" s="180"/>
      <c r="AS40" s="180"/>
      <c r="AT40" s="145" t="str">
        <f t="shared" si="1"/>
        <v xml:space="preserve"> </v>
      </c>
      <c r="AU40" s="145"/>
    </row>
    <row r="41" spans="1:47" ht="12" customHeight="1" x14ac:dyDescent="0.25">
      <c r="A41" s="86">
        <f>'Sınıf Listeleri'!R39</f>
        <v>36</v>
      </c>
      <c r="B41" s="144" t="str">
        <f>IF('Sınıf Listeleri'!S39=0," ",'Sınıf Listeleri'!S39)</f>
        <v xml:space="preserve"> </v>
      </c>
      <c r="C41" s="407" t="str">
        <f>IF('Sınıf Listeleri'!T39=0," ",'Sınıf Listeleri'!T39)</f>
        <v xml:space="preserve"> </v>
      </c>
      <c r="D41" s="407"/>
      <c r="E41" s="407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45" t="str">
        <f t="shared" si="1"/>
        <v xml:space="preserve"> </v>
      </c>
      <c r="AU41" s="145"/>
    </row>
    <row r="42" spans="1:47" ht="12" customHeight="1" x14ac:dyDescent="0.25">
      <c r="A42" s="86">
        <f>'Sınıf Listeleri'!R40</f>
        <v>37</v>
      </c>
      <c r="B42" s="144" t="str">
        <f>IF('Sınıf Listeleri'!S40=0," ",'Sınıf Listeleri'!S40)</f>
        <v xml:space="preserve"> </v>
      </c>
      <c r="C42" s="407" t="str">
        <f>IF('Sınıf Listeleri'!T40=0," ",'Sınıf Listeleri'!T40)</f>
        <v xml:space="preserve"> </v>
      </c>
      <c r="D42" s="407"/>
      <c r="E42" s="407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45" t="str">
        <f t="shared" si="1"/>
        <v xml:space="preserve"> </v>
      </c>
      <c r="AU42" s="145"/>
    </row>
    <row r="43" spans="1:47" ht="12" customHeight="1" x14ac:dyDescent="0.25">
      <c r="A43" s="86">
        <f>'Sınıf Listeleri'!R41</f>
        <v>38</v>
      </c>
      <c r="B43" s="144" t="str">
        <f>IF('Sınıf Listeleri'!S41=0," ",'Sınıf Listeleri'!S41)</f>
        <v xml:space="preserve"> </v>
      </c>
      <c r="C43" s="407" t="str">
        <f>IF('Sınıf Listeleri'!T41=0," ",'Sınıf Listeleri'!T41)</f>
        <v xml:space="preserve"> </v>
      </c>
      <c r="D43" s="407"/>
      <c r="E43" s="407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45" t="str">
        <f t="shared" si="1"/>
        <v xml:space="preserve"> </v>
      </c>
      <c r="AU43" s="145"/>
    </row>
    <row r="44" spans="1:47" ht="12" customHeight="1" x14ac:dyDescent="0.25">
      <c r="A44" s="86">
        <f>'Sınıf Listeleri'!R42</f>
        <v>39</v>
      </c>
      <c r="B44" s="144" t="str">
        <f>IF('Sınıf Listeleri'!S42=0," ",'Sınıf Listeleri'!S42)</f>
        <v xml:space="preserve"> </v>
      </c>
      <c r="C44" s="407" t="str">
        <f>IF('Sınıf Listeleri'!T42=0," ",'Sınıf Listeleri'!T42)</f>
        <v xml:space="preserve"> </v>
      </c>
      <c r="D44" s="407"/>
      <c r="E44" s="407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45" t="str">
        <f t="shared" si="1"/>
        <v xml:space="preserve"> </v>
      </c>
      <c r="AU44" s="145"/>
    </row>
    <row r="45" spans="1:47" ht="12" customHeight="1" x14ac:dyDescent="0.25">
      <c r="A45" s="146">
        <f>'Sınıf Listeleri'!R43</f>
        <v>40</v>
      </c>
      <c r="B45" s="144" t="str">
        <f>IF('Sınıf Listeleri'!S43=0," ",'Sınıf Listeleri'!S43)</f>
        <v xml:space="preserve"> </v>
      </c>
      <c r="C45" s="407" t="str">
        <f>IF('Sınıf Listeleri'!T43=0," ",'Sınıf Listeleri'!T43)</f>
        <v xml:space="preserve"> </v>
      </c>
      <c r="D45" s="407"/>
      <c r="E45" s="407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45" t="str">
        <f t="shared" si="1"/>
        <v xml:space="preserve"> </v>
      </c>
      <c r="AU45" s="145"/>
    </row>
    <row r="46" spans="1:47" ht="12" customHeight="1" x14ac:dyDescent="0.25">
      <c r="A46" s="146">
        <f>'Sınıf Listeleri'!R44</f>
        <v>41</v>
      </c>
      <c r="B46" s="144" t="str">
        <f>IF('Sınıf Listeleri'!S44=0," ",'Sınıf Listeleri'!S44)</f>
        <v xml:space="preserve"> </v>
      </c>
      <c r="C46" s="407" t="str">
        <f>IF('Sınıf Listeleri'!T44=0," ",'Sınıf Listeleri'!T44)</f>
        <v xml:space="preserve"> </v>
      </c>
      <c r="D46" s="407"/>
      <c r="E46" s="407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45" t="str">
        <f t="shared" si="1"/>
        <v xml:space="preserve"> </v>
      </c>
      <c r="AU46" s="145"/>
    </row>
    <row r="47" spans="1:47" ht="12" customHeight="1" x14ac:dyDescent="0.25">
      <c r="A47" s="146">
        <f>'Sınıf Listeleri'!R45</f>
        <v>42</v>
      </c>
      <c r="B47" s="144" t="str">
        <f>IF('Sınıf Listeleri'!S45=0," ",'Sınıf Listeleri'!S45)</f>
        <v xml:space="preserve"> </v>
      </c>
      <c r="C47" s="407" t="str">
        <f>IF('Sınıf Listeleri'!T45=0," ",'Sınıf Listeleri'!T45)</f>
        <v xml:space="preserve"> </v>
      </c>
      <c r="D47" s="407"/>
      <c r="E47" s="407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45" t="str">
        <f t="shared" si="1"/>
        <v xml:space="preserve"> </v>
      </c>
      <c r="AU47" s="145" t="str">
        <f t="shared" si="0"/>
        <v xml:space="preserve"> </v>
      </c>
    </row>
    <row r="48" spans="1:47" ht="12" customHeight="1" x14ac:dyDescent="0.25">
      <c r="A48" s="146">
        <f>'Sınıf Listeleri'!R46</f>
        <v>43</v>
      </c>
      <c r="B48" s="144" t="str">
        <f>IF('Sınıf Listeleri'!S46=0," ",'Sınıf Listeleri'!S46)</f>
        <v xml:space="preserve"> </v>
      </c>
      <c r="C48" s="407" t="str">
        <f>IF('Sınıf Listeleri'!T46=0," ",'Sınıf Listeleri'!T46)</f>
        <v xml:space="preserve"> </v>
      </c>
      <c r="D48" s="407"/>
      <c r="E48" s="407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45" t="str">
        <f t="shared" si="1"/>
        <v xml:space="preserve"> </v>
      </c>
      <c r="AU48" s="145" t="str">
        <f>IF(AT48=" "," ",IF(AT48&gt;=85,5,IF(AT48&gt;=70,4,IF(AT48&gt;=60,3,IF(AT48&gt;=50,2,IF(AT48&gt;=0,1,0))))))</f>
        <v xml:space="preserve"> </v>
      </c>
    </row>
    <row r="49" spans="1:47" ht="12" customHeight="1" x14ac:dyDescent="0.25">
      <c r="A49" s="146">
        <f>'Sınıf Listeleri'!R47</f>
        <v>44</v>
      </c>
      <c r="B49" s="144" t="str">
        <f>IF('Sınıf Listeleri'!S47=0," ",'Sınıf Listeleri'!S47)</f>
        <v xml:space="preserve"> </v>
      </c>
      <c r="C49" s="407" t="str">
        <f>IF('Sınıf Listeleri'!T47=0," ",'Sınıf Listeleri'!T47)</f>
        <v xml:space="preserve"> </v>
      </c>
      <c r="D49" s="407"/>
      <c r="E49" s="407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45" t="str">
        <f t="shared" si="1"/>
        <v xml:space="preserve"> </v>
      </c>
      <c r="AU49" s="145" t="str">
        <f t="shared" si="0"/>
        <v xml:space="preserve"> </v>
      </c>
    </row>
    <row r="50" spans="1:47" ht="12" customHeight="1" x14ac:dyDescent="0.25">
      <c r="A50" s="146">
        <f>'Sınıf Listeleri'!R48</f>
        <v>45</v>
      </c>
      <c r="B50" s="144" t="str">
        <f>IF('Sınıf Listeleri'!S48=0," ",'Sınıf Listeleri'!S48)</f>
        <v xml:space="preserve"> </v>
      </c>
      <c r="C50" s="407" t="str">
        <f>IF('Sınıf Listeleri'!T48=0," ",'Sınıf Listeleri'!T48)</f>
        <v xml:space="preserve"> </v>
      </c>
      <c r="D50" s="407"/>
      <c r="E50" s="407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45" t="str">
        <f t="shared" si="1"/>
        <v xml:space="preserve"> </v>
      </c>
      <c r="AU50" s="145" t="str">
        <f t="shared" si="0"/>
        <v xml:space="preserve"> </v>
      </c>
    </row>
    <row r="51" spans="1:47" ht="12" customHeight="1" x14ac:dyDescent="0.25">
      <c r="A51" s="146">
        <f>'Sınıf Listeleri'!R49</f>
        <v>46</v>
      </c>
      <c r="B51" s="144" t="str">
        <f>IF('Sınıf Listeleri'!S49=0," ",'Sınıf Listeleri'!S49)</f>
        <v xml:space="preserve"> </v>
      </c>
      <c r="C51" s="407" t="str">
        <f>IF('Sınıf Listeleri'!T49=0," ",'Sınıf Listeleri'!T49)</f>
        <v xml:space="preserve"> </v>
      </c>
      <c r="D51" s="407"/>
      <c r="E51" s="407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45" t="str">
        <f t="shared" si="1"/>
        <v xml:space="preserve"> </v>
      </c>
      <c r="AU51" s="145" t="str">
        <f t="shared" si="0"/>
        <v xml:space="preserve"> </v>
      </c>
    </row>
    <row r="52" spans="1:47" ht="12" customHeight="1" x14ac:dyDescent="0.25">
      <c r="A52" s="146">
        <f>'Sınıf Listeleri'!R50</f>
        <v>47</v>
      </c>
      <c r="B52" s="144" t="str">
        <f>IF('Sınıf Listeleri'!S50=0," ",'Sınıf Listeleri'!S50)</f>
        <v xml:space="preserve"> </v>
      </c>
      <c r="C52" s="407" t="str">
        <f>IF('Sınıf Listeleri'!T50=0," ",'Sınıf Listeleri'!T50)</f>
        <v xml:space="preserve"> </v>
      </c>
      <c r="D52" s="407"/>
      <c r="E52" s="407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45" t="str">
        <f t="shared" si="1"/>
        <v xml:space="preserve"> </v>
      </c>
      <c r="AU52" s="145" t="str">
        <f t="shared" si="0"/>
        <v xml:space="preserve"> </v>
      </c>
    </row>
    <row r="53" spans="1:47" ht="12" customHeight="1" x14ac:dyDescent="0.25">
      <c r="A53" s="146">
        <f>'Sınıf Listeleri'!R51</f>
        <v>48</v>
      </c>
      <c r="B53" s="144" t="str">
        <f>IF('Sınıf Listeleri'!S51=0," ",'Sınıf Listeleri'!S51)</f>
        <v xml:space="preserve"> </v>
      </c>
      <c r="C53" s="407" t="str">
        <f>IF('Sınıf Listeleri'!T51=0," ",'Sınıf Listeleri'!T51)</f>
        <v xml:space="preserve"> </v>
      </c>
      <c r="D53" s="407"/>
      <c r="E53" s="407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80"/>
      <c r="AH53" s="180"/>
      <c r="AI53" s="180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  <c r="AT53" s="145" t="str">
        <f t="shared" si="1"/>
        <v xml:space="preserve"> </v>
      </c>
      <c r="AU53" s="145" t="str">
        <f t="shared" si="0"/>
        <v xml:space="preserve"> </v>
      </c>
    </row>
    <row r="54" spans="1:47" ht="12" customHeight="1" x14ac:dyDescent="0.25">
      <c r="A54" s="146">
        <f>'Sınıf Listeleri'!R52</f>
        <v>49</v>
      </c>
      <c r="B54" s="144" t="str">
        <f>IF('Sınıf Listeleri'!S52=0," ",'Sınıf Listeleri'!S52)</f>
        <v xml:space="preserve"> </v>
      </c>
      <c r="C54" s="407" t="str">
        <f>IF('Sınıf Listeleri'!T52=0," ",'Sınıf Listeleri'!T52)</f>
        <v xml:space="preserve"> </v>
      </c>
      <c r="D54" s="407"/>
      <c r="E54" s="407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80"/>
      <c r="AH54" s="180"/>
      <c r="AI54" s="180"/>
      <c r="AJ54" s="180"/>
      <c r="AK54" s="180"/>
      <c r="AL54" s="180"/>
      <c r="AM54" s="180"/>
      <c r="AN54" s="180"/>
      <c r="AO54" s="180"/>
      <c r="AP54" s="180"/>
      <c r="AQ54" s="180"/>
      <c r="AR54" s="180"/>
      <c r="AS54" s="180"/>
      <c r="AT54" s="145" t="str">
        <f t="shared" si="1"/>
        <v xml:space="preserve"> </v>
      </c>
      <c r="AU54" s="145" t="str">
        <f t="shared" si="0"/>
        <v xml:space="preserve"> </v>
      </c>
    </row>
    <row r="55" spans="1:47" ht="12" customHeight="1" x14ac:dyDescent="0.25">
      <c r="A55" s="146">
        <f>'Sınıf Listeleri'!R53</f>
        <v>50</v>
      </c>
      <c r="B55" s="144" t="str">
        <f>IF('Sınıf Listeleri'!S53=0," ",'Sınıf Listeleri'!S53)</f>
        <v xml:space="preserve"> </v>
      </c>
      <c r="C55" s="407" t="str">
        <f>IF('Sınıf Listeleri'!T53=0," ",'Sınıf Listeleri'!T53)</f>
        <v xml:space="preserve"> </v>
      </c>
      <c r="D55" s="407"/>
      <c r="E55" s="407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80"/>
      <c r="AH55" s="180"/>
      <c r="AI55" s="180"/>
      <c r="AJ55" s="180"/>
      <c r="AK55" s="180"/>
      <c r="AL55" s="180"/>
      <c r="AM55" s="180"/>
      <c r="AN55" s="180"/>
      <c r="AO55" s="180"/>
      <c r="AP55" s="180"/>
      <c r="AQ55" s="180"/>
      <c r="AR55" s="180"/>
      <c r="AS55" s="180"/>
      <c r="AT55" s="145" t="str">
        <f t="shared" si="1"/>
        <v xml:space="preserve"> </v>
      </c>
      <c r="AU55" s="145" t="str">
        <f t="shared" si="0"/>
        <v xml:space="preserve"> </v>
      </c>
    </row>
    <row r="56" spans="1:47" ht="12" customHeight="1" x14ac:dyDescent="0.25">
      <c r="A56" s="146">
        <f>'Sınıf Listeleri'!R54</f>
        <v>51</v>
      </c>
      <c r="B56" s="144" t="str">
        <f>IF('Sınıf Listeleri'!S54=0," ",'Sınıf Listeleri'!S54)</f>
        <v xml:space="preserve"> </v>
      </c>
      <c r="C56" s="407" t="str">
        <f>IF('Sınıf Listeleri'!T54=0," ",'Sınıf Listeleri'!T54)</f>
        <v xml:space="preserve"> </v>
      </c>
      <c r="D56" s="407"/>
      <c r="E56" s="407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80"/>
      <c r="AH56" s="180"/>
      <c r="AI56" s="180"/>
      <c r="AJ56" s="180"/>
      <c r="AK56" s="180"/>
      <c r="AL56" s="180"/>
      <c r="AM56" s="180"/>
      <c r="AN56" s="180"/>
      <c r="AO56" s="180"/>
      <c r="AP56" s="180"/>
      <c r="AQ56" s="180"/>
      <c r="AR56" s="180"/>
      <c r="AS56" s="180"/>
      <c r="AT56" s="145" t="str">
        <f t="shared" si="1"/>
        <v xml:space="preserve"> </v>
      </c>
      <c r="AU56" s="145" t="str">
        <f t="shared" si="0"/>
        <v xml:space="preserve"> </v>
      </c>
    </row>
    <row r="57" spans="1:47" ht="12" customHeight="1" x14ac:dyDescent="0.25">
      <c r="A57" s="146">
        <f>'Sınıf Listeleri'!R55</f>
        <v>52</v>
      </c>
      <c r="B57" s="144" t="str">
        <f>IF('Sınıf Listeleri'!S55=0," ",'Sınıf Listeleri'!S55)</f>
        <v xml:space="preserve"> </v>
      </c>
      <c r="C57" s="407" t="str">
        <f>IF('Sınıf Listeleri'!T55=0," ",'Sınıf Listeleri'!T55)</f>
        <v xml:space="preserve"> </v>
      </c>
      <c r="D57" s="407"/>
      <c r="E57" s="407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80"/>
      <c r="AA57" s="180"/>
      <c r="AB57" s="180"/>
      <c r="AC57" s="180"/>
      <c r="AD57" s="180"/>
      <c r="AE57" s="180"/>
      <c r="AF57" s="180"/>
      <c r="AG57" s="180"/>
      <c r="AH57" s="180"/>
      <c r="AI57" s="180"/>
      <c r="AJ57" s="180"/>
      <c r="AK57" s="180"/>
      <c r="AL57" s="180"/>
      <c r="AM57" s="180"/>
      <c r="AN57" s="180"/>
      <c r="AO57" s="180"/>
      <c r="AP57" s="180"/>
      <c r="AQ57" s="180"/>
      <c r="AR57" s="180"/>
      <c r="AS57" s="180"/>
      <c r="AT57" s="145" t="str">
        <f t="shared" si="1"/>
        <v xml:space="preserve"> </v>
      </c>
      <c r="AU57" s="145" t="str">
        <f t="shared" si="0"/>
        <v xml:space="preserve"> </v>
      </c>
    </row>
    <row r="58" spans="1:47" ht="12" customHeight="1" x14ac:dyDescent="0.25">
      <c r="A58" s="146">
        <f>'Sınıf Listeleri'!R56</f>
        <v>53</v>
      </c>
      <c r="B58" s="144" t="str">
        <f>IF('Sınıf Listeleri'!S56=0," ",'Sınıf Listeleri'!S56)</f>
        <v xml:space="preserve"> </v>
      </c>
      <c r="C58" s="407" t="str">
        <f>IF('Sınıf Listeleri'!T56=0," ",'Sınıf Listeleri'!T56)</f>
        <v xml:space="preserve"> </v>
      </c>
      <c r="D58" s="407"/>
      <c r="E58" s="407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80"/>
      <c r="AF58" s="180"/>
      <c r="AG58" s="180"/>
      <c r="AH58" s="180"/>
      <c r="AI58" s="180"/>
      <c r="AJ58" s="180"/>
      <c r="AK58" s="180"/>
      <c r="AL58" s="180"/>
      <c r="AM58" s="180"/>
      <c r="AN58" s="180"/>
      <c r="AO58" s="180"/>
      <c r="AP58" s="180"/>
      <c r="AQ58" s="180"/>
      <c r="AR58" s="180"/>
      <c r="AS58" s="180"/>
      <c r="AT58" s="145" t="str">
        <f t="shared" si="1"/>
        <v xml:space="preserve"> </v>
      </c>
      <c r="AU58" s="145" t="str">
        <f t="shared" si="0"/>
        <v xml:space="preserve"> </v>
      </c>
    </row>
    <row r="59" spans="1:47" ht="12" customHeight="1" x14ac:dyDescent="0.25">
      <c r="A59" s="146">
        <f>'Sınıf Listeleri'!R57</f>
        <v>54</v>
      </c>
      <c r="B59" s="144" t="str">
        <f>IF('Sınıf Listeleri'!S57=0," ",'Sınıf Listeleri'!S57)</f>
        <v xml:space="preserve"> </v>
      </c>
      <c r="C59" s="407" t="str">
        <f>IF('Sınıf Listeleri'!T57=0," ",'Sınıf Listeleri'!T57)</f>
        <v xml:space="preserve"> </v>
      </c>
      <c r="D59" s="407"/>
      <c r="E59" s="407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80"/>
      <c r="AA59" s="180"/>
      <c r="AB59" s="180"/>
      <c r="AC59" s="180"/>
      <c r="AD59" s="180"/>
      <c r="AE59" s="180"/>
      <c r="AF59" s="180"/>
      <c r="AG59" s="180"/>
      <c r="AH59" s="180"/>
      <c r="AI59" s="180"/>
      <c r="AJ59" s="180"/>
      <c r="AK59" s="180"/>
      <c r="AL59" s="180"/>
      <c r="AM59" s="180"/>
      <c r="AN59" s="180"/>
      <c r="AO59" s="180"/>
      <c r="AP59" s="180"/>
      <c r="AQ59" s="180"/>
      <c r="AR59" s="180"/>
      <c r="AS59" s="180"/>
      <c r="AT59" s="145" t="str">
        <f t="shared" si="1"/>
        <v xml:space="preserve"> </v>
      </c>
      <c r="AU59" s="145" t="str">
        <f t="shared" si="0"/>
        <v xml:space="preserve"> </v>
      </c>
    </row>
    <row r="60" spans="1:47" ht="12" customHeight="1" x14ac:dyDescent="0.25">
      <c r="A60" s="146">
        <f>'Sınıf Listeleri'!R58</f>
        <v>55</v>
      </c>
      <c r="B60" s="144" t="str">
        <f>IF('Sınıf Listeleri'!S58=0," ",'Sınıf Listeleri'!S58)</f>
        <v xml:space="preserve"> </v>
      </c>
      <c r="C60" s="407" t="str">
        <f>IF('Sınıf Listeleri'!T58=0," ",'Sınıf Listeleri'!T58)</f>
        <v xml:space="preserve"> </v>
      </c>
      <c r="D60" s="407"/>
      <c r="E60" s="407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45" t="str">
        <f t="shared" si="1"/>
        <v xml:space="preserve"> </v>
      </c>
      <c r="AU60" s="145" t="str">
        <f t="shared" si="0"/>
        <v xml:space="preserve"> </v>
      </c>
    </row>
    <row r="61" spans="1:47" ht="12" customHeight="1" x14ac:dyDescent="0.25">
      <c r="A61" s="146">
        <f>'Sınıf Listeleri'!R59</f>
        <v>56</v>
      </c>
      <c r="B61" s="144" t="str">
        <f>IF('Sınıf Listeleri'!S59=0," ",'Sınıf Listeleri'!S59)</f>
        <v xml:space="preserve"> </v>
      </c>
      <c r="C61" s="407" t="str">
        <f>IF('Sınıf Listeleri'!T59=0," ",'Sınıf Listeleri'!T59)</f>
        <v xml:space="preserve"> </v>
      </c>
      <c r="D61" s="407"/>
      <c r="E61" s="407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45" t="str">
        <f t="shared" si="1"/>
        <v xml:space="preserve"> </v>
      </c>
      <c r="AU61" s="145" t="str">
        <f t="shared" si="0"/>
        <v xml:space="preserve"> </v>
      </c>
    </row>
    <row r="62" spans="1:47" ht="12" customHeight="1" x14ac:dyDescent="0.25">
      <c r="A62" s="146">
        <f>'Sınıf Listeleri'!R60</f>
        <v>57</v>
      </c>
      <c r="B62" s="144" t="str">
        <f>IF('Sınıf Listeleri'!S60=0," ",'Sınıf Listeleri'!S60)</f>
        <v xml:space="preserve"> </v>
      </c>
      <c r="C62" s="407" t="str">
        <f>IF('Sınıf Listeleri'!T60=0," ",'Sınıf Listeleri'!T60)</f>
        <v xml:space="preserve"> </v>
      </c>
      <c r="D62" s="407"/>
      <c r="E62" s="407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45" t="str">
        <f t="shared" si="1"/>
        <v xml:space="preserve"> </v>
      </c>
      <c r="AU62" s="145" t="str">
        <f t="shared" si="0"/>
        <v xml:space="preserve"> </v>
      </c>
    </row>
    <row r="63" spans="1:47" ht="12" customHeight="1" x14ac:dyDescent="0.25">
      <c r="A63" s="146">
        <f>'Sınıf Listeleri'!R61</f>
        <v>58</v>
      </c>
      <c r="B63" s="144" t="str">
        <f>IF('Sınıf Listeleri'!S61=0," ",'Sınıf Listeleri'!S61)</f>
        <v xml:space="preserve"> </v>
      </c>
      <c r="C63" s="407" t="str">
        <f>IF('Sınıf Listeleri'!T61=0," ",'Sınıf Listeleri'!T61)</f>
        <v xml:space="preserve"> </v>
      </c>
      <c r="D63" s="407"/>
      <c r="E63" s="407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45" t="str">
        <f t="shared" si="1"/>
        <v xml:space="preserve"> </v>
      </c>
      <c r="AU63" s="145" t="str">
        <f t="shared" si="0"/>
        <v xml:space="preserve"> </v>
      </c>
    </row>
    <row r="64" spans="1:47" ht="12" customHeight="1" x14ac:dyDescent="0.25">
      <c r="A64" s="146">
        <f>'Sınıf Listeleri'!R62</f>
        <v>59</v>
      </c>
      <c r="B64" s="144" t="str">
        <f>IF('Sınıf Listeleri'!S62=0," ",'Sınıf Listeleri'!S62)</f>
        <v xml:space="preserve"> </v>
      </c>
      <c r="C64" s="407" t="str">
        <f>IF('Sınıf Listeleri'!T62=0," ",'Sınıf Listeleri'!T62)</f>
        <v xml:space="preserve"> </v>
      </c>
      <c r="D64" s="407"/>
      <c r="E64" s="407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45" t="str">
        <f t="shared" si="1"/>
        <v xml:space="preserve"> </v>
      </c>
      <c r="AU64" s="145" t="str">
        <f t="shared" si="0"/>
        <v xml:space="preserve"> </v>
      </c>
    </row>
    <row r="65" spans="1:47" ht="12" customHeight="1" x14ac:dyDescent="0.25">
      <c r="A65" s="146">
        <f>'Sınıf Listeleri'!R63</f>
        <v>60</v>
      </c>
      <c r="B65" s="144" t="str">
        <f>IF('Sınıf Listeleri'!S63=0," ",'Sınıf Listeleri'!S63)</f>
        <v xml:space="preserve"> </v>
      </c>
      <c r="C65" s="407" t="str">
        <f>IF('Sınıf Listeleri'!T63=0," ",'Sınıf Listeleri'!T63)</f>
        <v xml:space="preserve"> </v>
      </c>
      <c r="D65" s="407"/>
      <c r="E65" s="407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45" t="str">
        <f t="shared" si="1"/>
        <v xml:space="preserve"> </v>
      </c>
      <c r="AU65" s="145" t="str">
        <f t="shared" si="0"/>
        <v xml:space="preserve"> </v>
      </c>
    </row>
    <row r="66" spans="1:47" ht="12" customHeight="1" x14ac:dyDescent="0.25">
      <c r="A66" s="146">
        <f>'Sınıf Listeleri'!R64</f>
        <v>61</v>
      </c>
      <c r="B66" s="144" t="str">
        <f>IF('Sınıf Listeleri'!S64=0," ",'Sınıf Listeleri'!S64)</f>
        <v xml:space="preserve"> </v>
      </c>
      <c r="C66" s="407" t="str">
        <f>IF('Sınıf Listeleri'!T64=0," ",'Sınıf Listeleri'!T64)</f>
        <v xml:space="preserve"> </v>
      </c>
      <c r="D66" s="407"/>
      <c r="E66" s="407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45" t="str">
        <f t="shared" si="1"/>
        <v xml:space="preserve"> </v>
      </c>
      <c r="AU66" s="145" t="str">
        <f t="shared" si="0"/>
        <v xml:space="preserve"> </v>
      </c>
    </row>
    <row r="67" spans="1:47" ht="12" customHeight="1" x14ac:dyDescent="0.25">
      <c r="A67" s="146">
        <f>'Sınıf Listeleri'!R65</f>
        <v>62</v>
      </c>
      <c r="B67" s="144" t="str">
        <f>IF('Sınıf Listeleri'!S65=0," ",'Sınıf Listeleri'!S65)</f>
        <v xml:space="preserve"> </v>
      </c>
      <c r="C67" s="407" t="str">
        <f>IF('Sınıf Listeleri'!T65=0," ",'Sınıf Listeleri'!T65)</f>
        <v xml:space="preserve"> </v>
      </c>
      <c r="D67" s="407"/>
      <c r="E67" s="407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45" t="str">
        <f t="shared" si="1"/>
        <v xml:space="preserve"> </v>
      </c>
      <c r="AU67" s="145" t="str">
        <f t="shared" si="0"/>
        <v xml:space="preserve"> </v>
      </c>
    </row>
    <row r="68" spans="1:47" ht="12" customHeight="1" x14ac:dyDescent="0.25">
      <c r="A68" s="146">
        <f>'Sınıf Listeleri'!R66</f>
        <v>63</v>
      </c>
      <c r="B68" s="144" t="str">
        <f>IF('Sınıf Listeleri'!S66=0," ",'Sınıf Listeleri'!S66)</f>
        <v xml:space="preserve"> </v>
      </c>
      <c r="C68" s="407" t="str">
        <f>IF('Sınıf Listeleri'!T66=0," ",'Sınıf Listeleri'!T66)</f>
        <v xml:space="preserve"> </v>
      </c>
      <c r="D68" s="407"/>
      <c r="E68" s="407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45" t="str">
        <f t="shared" si="1"/>
        <v xml:space="preserve"> </v>
      </c>
      <c r="AU68" s="145" t="str">
        <f t="shared" si="0"/>
        <v xml:space="preserve"> </v>
      </c>
    </row>
    <row r="69" spans="1:47" ht="12" customHeight="1" x14ac:dyDescent="0.25">
      <c r="A69" s="146">
        <f>'Sınıf Listeleri'!R67</f>
        <v>64</v>
      </c>
      <c r="B69" s="144" t="str">
        <f>IF('Sınıf Listeleri'!S67=0," ",'Sınıf Listeleri'!S67)</f>
        <v xml:space="preserve"> </v>
      </c>
      <c r="C69" s="407" t="str">
        <f>IF('Sınıf Listeleri'!T67=0," ",'Sınıf Listeleri'!T67)</f>
        <v xml:space="preserve"> </v>
      </c>
      <c r="D69" s="407"/>
      <c r="E69" s="407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80"/>
      <c r="AA69" s="180"/>
      <c r="AB69" s="180"/>
      <c r="AC69" s="180"/>
      <c r="AD69" s="180"/>
      <c r="AE69" s="180"/>
      <c r="AF69" s="180"/>
      <c r="AG69" s="180"/>
      <c r="AH69" s="180"/>
      <c r="AI69" s="180"/>
      <c r="AJ69" s="180"/>
      <c r="AK69" s="180"/>
      <c r="AL69" s="180"/>
      <c r="AM69" s="180"/>
      <c r="AN69" s="180"/>
      <c r="AO69" s="180"/>
      <c r="AP69" s="180"/>
      <c r="AQ69" s="180"/>
      <c r="AR69" s="180"/>
      <c r="AS69" s="180"/>
      <c r="AT69" s="145" t="str">
        <f t="shared" si="1"/>
        <v xml:space="preserve"> </v>
      </c>
      <c r="AU69" s="145" t="str">
        <f t="shared" si="0"/>
        <v xml:space="preserve"> </v>
      </c>
    </row>
    <row r="70" spans="1:47" ht="12" customHeight="1" x14ac:dyDescent="0.25">
      <c r="A70" s="146">
        <f>'Sınıf Listeleri'!R68</f>
        <v>65</v>
      </c>
      <c r="B70" s="144" t="str">
        <f>IF('Sınıf Listeleri'!S68=0," ",'Sınıf Listeleri'!S68)</f>
        <v xml:space="preserve"> </v>
      </c>
      <c r="C70" s="407" t="str">
        <f>IF('Sınıf Listeleri'!T68=0," ",'Sınıf Listeleri'!T68)</f>
        <v xml:space="preserve"> </v>
      </c>
      <c r="D70" s="407"/>
      <c r="E70" s="407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80"/>
      <c r="AA70" s="180"/>
      <c r="AB70" s="180"/>
      <c r="AC70" s="180"/>
      <c r="AD70" s="180"/>
      <c r="AE70" s="180"/>
      <c r="AF70" s="180"/>
      <c r="AG70" s="180"/>
      <c r="AH70" s="180"/>
      <c r="AI70" s="180"/>
      <c r="AJ70" s="180"/>
      <c r="AK70" s="180"/>
      <c r="AL70" s="180"/>
      <c r="AM70" s="180"/>
      <c r="AN70" s="180"/>
      <c r="AO70" s="180"/>
      <c r="AP70" s="180"/>
      <c r="AQ70" s="180"/>
      <c r="AR70" s="180"/>
      <c r="AS70" s="180"/>
      <c r="AT70" s="145" t="str">
        <f t="shared" si="1"/>
        <v xml:space="preserve"> </v>
      </c>
      <c r="AU70" s="145" t="str">
        <f t="shared" si="0"/>
        <v xml:space="preserve"> </v>
      </c>
    </row>
    <row r="71" spans="1:47" ht="12" customHeight="1" x14ac:dyDescent="0.25">
      <c r="A71" s="146">
        <f>'Sınıf Listeleri'!R69</f>
        <v>66</v>
      </c>
      <c r="B71" s="144" t="str">
        <f>IF('Sınıf Listeleri'!S69=0," ",'Sınıf Listeleri'!S69)</f>
        <v xml:space="preserve"> </v>
      </c>
      <c r="C71" s="407" t="str">
        <f>IF('Sınıf Listeleri'!T69=0," ",'Sınıf Listeleri'!T69)</f>
        <v xml:space="preserve"> </v>
      </c>
      <c r="D71" s="407"/>
      <c r="E71" s="407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9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0"/>
      <c r="AK71" s="180"/>
      <c r="AL71" s="180"/>
      <c r="AM71" s="180"/>
      <c r="AN71" s="180"/>
      <c r="AO71" s="180"/>
      <c r="AP71" s="180"/>
      <c r="AQ71" s="180"/>
      <c r="AR71" s="180"/>
      <c r="AS71" s="180"/>
      <c r="AT71" s="145" t="str">
        <f t="shared" ref="AT71:AT85" si="2">IF(COUNTBLANK(F71:AS71)=COLUMNS(F71:AS71)," ",IF(SUM(F71:AS71)=0,0,SUM(F71:AS71)))</f>
        <v xml:space="preserve"> </v>
      </c>
      <c r="AU71" s="145" t="str">
        <f t="shared" si="0"/>
        <v xml:space="preserve"> </v>
      </c>
    </row>
    <row r="72" spans="1:47" ht="12" customHeight="1" x14ac:dyDescent="0.25">
      <c r="A72" s="146">
        <f>'Sınıf Listeleri'!R70</f>
        <v>67</v>
      </c>
      <c r="B72" s="144" t="str">
        <f>IF('Sınıf Listeleri'!S70=0," ",'Sınıf Listeleri'!S70)</f>
        <v xml:space="preserve"> </v>
      </c>
      <c r="C72" s="407" t="str">
        <f>IF('Sınıf Listeleri'!T70=0," ",'Sınıf Listeleri'!T70)</f>
        <v xml:space="preserve"> </v>
      </c>
      <c r="D72" s="407"/>
      <c r="E72" s="407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80"/>
      <c r="AA72" s="180"/>
      <c r="AB72" s="180"/>
      <c r="AC72" s="180"/>
      <c r="AD72" s="180"/>
      <c r="AE72" s="180"/>
      <c r="AF72" s="180"/>
      <c r="AG72" s="180"/>
      <c r="AH72" s="180"/>
      <c r="AI72" s="180"/>
      <c r="AJ72" s="180"/>
      <c r="AK72" s="180"/>
      <c r="AL72" s="180"/>
      <c r="AM72" s="180"/>
      <c r="AN72" s="180"/>
      <c r="AO72" s="180"/>
      <c r="AP72" s="180"/>
      <c r="AQ72" s="180"/>
      <c r="AR72" s="180"/>
      <c r="AS72" s="180"/>
      <c r="AT72" s="145" t="str">
        <f t="shared" si="2"/>
        <v xml:space="preserve"> </v>
      </c>
      <c r="AU72" s="145" t="str">
        <f t="shared" si="0"/>
        <v xml:space="preserve"> </v>
      </c>
    </row>
    <row r="73" spans="1:47" ht="12" customHeight="1" x14ac:dyDescent="0.25">
      <c r="A73" s="146">
        <f>'Sınıf Listeleri'!R71</f>
        <v>68</v>
      </c>
      <c r="B73" s="144" t="str">
        <f>IF('Sınıf Listeleri'!S71=0," ",'Sınıf Listeleri'!S71)</f>
        <v xml:space="preserve"> </v>
      </c>
      <c r="C73" s="407" t="str">
        <f>IF('Sınıf Listeleri'!T71=0," ",'Sınıf Listeleri'!T71)</f>
        <v xml:space="preserve"> </v>
      </c>
      <c r="D73" s="407"/>
      <c r="E73" s="407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79"/>
      <c r="Z73" s="180"/>
      <c r="AA73" s="180"/>
      <c r="AB73" s="180"/>
      <c r="AC73" s="180"/>
      <c r="AD73" s="180"/>
      <c r="AE73" s="180"/>
      <c r="AF73" s="180"/>
      <c r="AG73" s="180"/>
      <c r="AH73" s="180"/>
      <c r="AI73" s="180"/>
      <c r="AJ73" s="180"/>
      <c r="AK73" s="180"/>
      <c r="AL73" s="180"/>
      <c r="AM73" s="180"/>
      <c r="AN73" s="180"/>
      <c r="AO73" s="180"/>
      <c r="AP73" s="180"/>
      <c r="AQ73" s="180"/>
      <c r="AR73" s="180"/>
      <c r="AS73" s="180"/>
      <c r="AT73" s="145" t="str">
        <f t="shared" si="2"/>
        <v xml:space="preserve"> </v>
      </c>
      <c r="AU73" s="145" t="str">
        <f t="shared" si="0"/>
        <v xml:space="preserve"> </v>
      </c>
    </row>
    <row r="74" spans="1:47" ht="12" customHeight="1" x14ac:dyDescent="0.25">
      <c r="A74" s="146">
        <f>'Sınıf Listeleri'!R72</f>
        <v>69</v>
      </c>
      <c r="B74" s="144" t="str">
        <f>IF('Sınıf Listeleri'!S72=0," ",'Sınıf Listeleri'!S72)</f>
        <v xml:space="preserve"> </v>
      </c>
      <c r="C74" s="407" t="str">
        <f>IF('Sınıf Listeleri'!T72=0," ",'Sınıf Listeleri'!T72)</f>
        <v xml:space="preserve"> </v>
      </c>
      <c r="D74" s="407"/>
      <c r="E74" s="407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9"/>
      <c r="Z74" s="180"/>
      <c r="AA74" s="180"/>
      <c r="AB74" s="180"/>
      <c r="AC74" s="180"/>
      <c r="AD74" s="180"/>
      <c r="AE74" s="180"/>
      <c r="AF74" s="180"/>
      <c r="AG74" s="180"/>
      <c r="AH74" s="180"/>
      <c r="AI74" s="180"/>
      <c r="AJ74" s="180"/>
      <c r="AK74" s="180"/>
      <c r="AL74" s="180"/>
      <c r="AM74" s="180"/>
      <c r="AN74" s="180"/>
      <c r="AO74" s="180"/>
      <c r="AP74" s="180"/>
      <c r="AQ74" s="180"/>
      <c r="AR74" s="180"/>
      <c r="AS74" s="180"/>
      <c r="AT74" s="145" t="str">
        <f t="shared" si="2"/>
        <v xml:space="preserve"> </v>
      </c>
      <c r="AU74" s="145" t="str">
        <f t="shared" si="0"/>
        <v xml:space="preserve"> </v>
      </c>
    </row>
    <row r="75" spans="1:47" ht="12" customHeight="1" x14ac:dyDescent="0.25">
      <c r="A75" s="146">
        <f>'Sınıf Listeleri'!R73</f>
        <v>70</v>
      </c>
      <c r="B75" s="144" t="str">
        <f>IF('Sınıf Listeleri'!S73=0," ",'Sınıf Listeleri'!S73)</f>
        <v xml:space="preserve"> </v>
      </c>
      <c r="C75" s="407" t="str">
        <f>IF('Sınıf Listeleri'!T73=0," ",'Sınıf Listeleri'!T73)</f>
        <v xml:space="preserve"> </v>
      </c>
      <c r="D75" s="407"/>
      <c r="E75" s="407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80"/>
      <c r="AA75" s="180"/>
      <c r="AB75" s="180"/>
      <c r="AC75" s="180"/>
      <c r="AD75" s="180"/>
      <c r="AE75" s="180"/>
      <c r="AF75" s="180"/>
      <c r="AG75" s="180"/>
      <c r="AH75" s="180"/>
      <c r="AI75" s="180"/>
      <c r="AJ75" s="180"/>
      <c r="AK75" s="180"/>
      <c r="AL75" s="180"/>
      <c r="AM75" s="180"/>
      <c r="AN75" s="180"/>
      <c r="AO75" s="180"/>
      <c r="AP75" s="180"/>
      <c r="AQ75" s="180"/>
      <c r="AR75" s="180"/>
      <c r="AS75" s="180"/>
      <c r="AT75" s="145" t="str">
        <f t="shared" si="2"/>
        <v xml:space="preserve"> </v>
      </c>
      <c r="AU75" s="145" t="str">
        <f t="shared" si="0"/>
        <v xml:space="preserve"> </v>
      </c>
    </row>
    <row r="76" spans="1:47" ht="12" customHeight="1" x14ac:dyDescent="0.25">
      <c r="A76" s="146">
        <f>'Sınıf Listeleri'!R74</f>
        <v>71</v>
      </c>
      <c r="B76" s="144" t="str">
        <f>IF('Sınıf Listeleri'!S74=0," ",'Sınıf Listeleri'!S74)</f>
        <v xml:space="preserve"> </v>
      </c>
      <c r="C76" s="407" t="str">
        <f>IF('Sınıf Listeleri'!T74=0," ",'Sınıf Listeleri'!T74)</f>
        <v xml:space="preserve"> </v>
      </c>
      <c r="D76" s="407"/>
      <c r="E76" s="407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0"/>
      <c r="AO76" s="180"/>
      <c r="AP76" s="180"/>
      <c r="AQ76" s="180"/>
      <c r="AR76" s="180"/>
      <c r="AS76" s="180"/>
      <c r="AT76" s="145" t="str">
        <f t="shared" si="2"/>
        <v xml:space="preserve"> </v>
      </c>
      <c r="AU76" s="145" t="str">
        <f t="shared" si="0"/>
        <v xml:space="preserve"> </v>
      </c>
    </row>
    <row r="77" spans="1:47" ht="12" customHeight="1" x14ac:dyDescent="0.25">
      <c r="A77" s="146">
        <f>'Sınıf Listeleri'!R75</f>
        <v>72</v>
      </c>
      <c r="B77" s="144" t="str">
        <f>IF('Sınıf Listeleri'!S75=0," ",'Sınıf Listeleri'!S75)</f>
        <v xml:space="preserve"> </v>
      </c>
      <c r="C77" s="407" t="str">
        <f>IF('Sınıf Listeleri'!T75=0," ",'Sınıf Listeleri'!T75)</f>
        <v xml:space="preserve"> </v>
      </c>
      <c r="D77" s="407"/>
      <c r="E77" s="407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0"/>
      <c r="AK77" s="180"/>
      <c r="AL77" s="180"/>
      <c r="AM77" s="180"/>
      <c r="AN77" s="180"/>
      <c r="AO77" s="180"/>
      <c r="AP77" s="180"/>
      <c r="AQ77" s="180"/>
      <c r="AR77" s="180"/>
      <c r="AS77" s="180"/>
      <c r="AT77" s="145" t="str">
        <f t="shared" si="2"/>
        <v xml:space="preserve"> </v>
      </c>
      <c r="AU77" s="145" t="str">
        <f t="shared" si="0"/>
        <v xml:space="preserve"> </v>
      </c>
    </row>
    <row r="78" spans="1:47" ht="12" customHeight="1" x14ac:dyDescent="0.25">
      <c r="A78" s="146">
        <f>'Sınıf Listeleri'!R76</f>
        <v>73</v>
      </c>
      <c r="B78" s="144" t="str">
        <f>IF('Sınıf Listeleri'!S76=0," ",'Sınıf Listeleri'!S76)</f>
        <v xml:space="preserve"> </v>
      </c>
      <c r="C78" s="407" t="str">
        <f>IF('Sınıf Listeleri'!T76=0," ",'Sınıf Listeleri'!T76)</f>
        <v xml:space="preserve"> </v>
      </c>
      <c r="D78" s="407"/>
      <c r="E78" s="407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45" t="str">
        <f t="shared" si="2"/>
        <v xml:space="preserve"> </v>
      </c>
      <c r="AU78" s="145" t="str">
        <f t="shared" si="0"/>
        <v xml:space="preserve"> </v>
      </c>
    </row>
    <row r="79" spans="1:47" ht="12" customHeight="1" x14ac:dyDescent="0.25">
      <c r="A79" s="146">
        <f>'Sınıf Listeleri'!R77</f>
        <v>74</v>
      </c>
      <c r="B79" s="144" t="str">
        <f>IF('Sınıf Listeleri'!S77=0," ",'Sınıf Listeleri'!S77)</f>
        <v xml:space="preserve"> </v>
      </c>
      <c r="C79" s="407" t="str">
        <f>IF('Sınıf Listeleri'!T77=0," ",'Sınıf Listeleri'!T77)</f>
        <v xml:space="preserve"> </v>
      </c>
      <c r="D79" s="407"/>
      <c r="E79" s="407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45" t="str">
        <f t="shared" si="2"/>
        <v xml:space="preserve"> </v>
      </c>
      <c r="AU79" s="145" t="str">
        <f t="shared" si="0"/>
        <v xml:space="preserve"> </v>
      </c>
    </row>
    <row r="80" spans="1:47" ht="12" customHeight="1" x14ac:dyDescent="0.25">
      <c r="A80" s="146">
        <f>'Sınıf Listeleri'!R78</f>
        <v>75</v>
      </c>
      <c r="B80" s="144" t="str">
        <f>IF('Sınıf Listeleri'!S78=0," ",'Sınıf Listeleri'!S78)</f>
        <v xml:space="preserve"> </v>
      </c>
      <c r="C80" s="407" t="str">
        <f>IF('Sınıf Listeleri'!T78=0," ",'Sınıf Listeleri'!T78)</f>
        <v xml:space="preserve"> </v>
      </c>
      <c r="D80" s="407"/>
      <c r="E80" s="407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45" t="str">
        <f t="shared" si="2"/>
        <v xml:space="preserve"> </v>
      </c>
      <c r="AU80" s="145" t="str">
        <f t="shared" si="0"/>
        <v xml:space="preserve"> </v>
      </c>
    </row>
    <row r="81" spans="1:47" ht="12" customHeight="1" x14ac:dyDescent="0.25">
      <c r="A81" s="146">
        <f>'Sınıf Listeleri'!R79</f>
        <v>76</v>
      </c>
      <c r="B81" s="144" t="str">
        <f>IF('Sınıf Listeleri'!S79=0," ",'Sınıf Listeleri'!S79)</f>
        <v xml:space="preserve"> </v>
      </c>
      <c r="C81" s="407" t="str">
        <f>IF('Sınıf Listeleri'!T79=0," ",'Sınıf Listeleri'!T79)</f>
        <v xml:space="preserve"> </v>
      </c>
      <c r="D81" s="407"/>
      <c r="E81" s="407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45" t="str">
        <f t="shared" si="2"/>
        <v xml:space="preserve"> </v>
      </c>
      <c r="AU81" s="145" t="str">
        <f t="shared" si="0"/>
        <v xml:space="preserve"> </v>
      </c>
    </row>
    <row r="82" spans="1:47" ht="12" customHeight="1" x14ac:dyDescent="0.25">
      <c r="A82" s="146">
        <f>'Sınıf Listeleri'!R80</f>
        <v>77</v>
      </c>
      <c r="B82" s="144" t="str">
        <f>IF('Sınıf Listeleri'!S80=0," ",'Sınıf Listeleri'!S80)</f>
        <v xml:space="preserve"> </v>
      </c>
      <c r="C82" s="407" t="str">
        <f>IF('Sınıf Listeleri'!T80=0," ",'Sınıf Listeleri'!T80)</f>
        <v xml:space="preserve"> </v>
      </c>
      <c r="D82" s="407"/>
      <c r="E82" s="407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45" t="str">
        <f t="shared" si="2"/>
        <v xml:space="preserve"> </v>
      </c>
      <c r="AU82" s="145" t="str">
        <f t="shared" si="0"/>
        <v xml:space="preserve"> </v>
      </c>
    </row>
    <row r="83" spans="1:47" ht="12" customHeight="1" x14ac:dyDescent="0.25">
      <c r="A83" s="146">
        <f>'Sınıf Listeleri'!R81</f>
        <v>78</v>
      </c>
      <c r="B83" s="144" t="str">
        <f>IF('Sınıf Listeleri'!S81=0," ",'Sınıf Listeleri'!S81)</f>
        <v xml:space="preserve"> </v>
      </c>
      <c r="C83" s="407" t="str">
        <f>IF('Sınıf Listeleri'!T81=0," ",'Sınıf Listeleri'!T81)</f>
        <v xml:space="preserve"> </v>
      </c>
      <c r="D83" s="407"/>
      <c r="E83" s="407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80"/>
      <c r="AA83" s="180"/>
      <c r="AB83" s="180"/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45" t="str">
        <f t="shared" si="2"/>
        <v xml:space="preserve"> </v>
      </c>
      <c r="AU83" s="145" t="str">
        <f t="shared" si="0"/>
        <v xml:space="preserve"> </v>
      </c>
    </row>
    <row r="84" spans="1:47" ht="12" customHeight="1" x14ac:dyDescent="0.25">
      <c r="A84" s="86">
        <f>'Sınıf Listeleri'!R82</f>
        <v>79</v>
      </c>
      <c r="B84" s="144" t="str">
        <f>IF('Sınıf Listeleri'!S82=0," ",'Sınıf Listeleri'!S82)</f>
        <v xml:space="preserve"> </v>
      </c>
      <c r="C84" s="407" t="str">
        <f>IF('Sınıf Listeleri'!T82=0," ",'Sınıf Listeleri'!T82)</f>
        <v xml:space="preserve"> </v>
      </c>
      <c r="D84" s="407"/>
      <c r="E84" s="407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80"/>
      <c r="AA84" s="180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45" t="str">
        <f t="shared" si="2"/>
        <v xml:space="preserve"> </v>
      </c>
      <c r="AU84" s="145" t="str">
        <f t="shared" si="0"/>
        <v xml:space="preserve"> </v>
      </c>
    </row>
    <row r="85" spans="1:47" ht="13.8" x14ac:dyDescent="0.25">
      <c r="A85" s="86">
        <f>'Sınıf Listeleri'!R83</f>
        <v>80</v>
      </c>
      <c r="B85" s="144" t="str">
        <f>IF('Sınıf Listeleri'!S83=0," ",'Sınıf Listeleri'!S83)</f>
        <v xml:space="preserve"> </v>
      </c>
      <c r="C85" s="407" t="str">
        <f>IF('Sınıf Listeleri'!T83=0," ",'Sınıf Listeleri'!T83)</f>
        <v xml:space="preserve"> </v>
      </c>
      <c r="D85" s="407"/>
      <c r="E85" s="407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45" t="str">
        <f t="shared" si="2"/>
        <v xml:space="preserve"> </v>
      </c>
      <c r="AU85" s="145" t="str">
        <f t="shared" si="0"/>
        <v xml:space="preserve"> </v>
      </c>
    </row>
    <row r="86" spans="1:47" ht="13.8" x14ac:dyDescent="0.25">
      <c r="A86" s="444" t="s">
        <v>11</v>
      </c>
      <c r="B86" s="445"/>
      <c r="C86" s="445"/>
      <c r="D86" s="445"/>
      <c r="E86" s="446"/>
      <c r="F86" s="147" t="str">
        <f t="shared" ref="F86:AS86" si="3">F5</f>
        <v xml:space="preserve"> </v>
      </c>
      <c r="G86" s="147" t="str">
        <f t="shared" si="3"/>
        <v xml:space="preserve"> </v>
      </c>
      <c r="H86" s="147" t="str">
        <f t="shared" si="3"/>
        <v xml:space="preserve"> </v>
      </c>
      <c r="I86" s="147" t="str">
        <f t="shared" si="3"/>
        <v xml:space="preserve"> </v>
      </c>
      <c r="J86" s="147" t="str">
        <f t="shared" si="3"/>
        <v xml:space="preserve"> </v>
      </c>
      <c r="K86" s="147" t="str">
        <f t="shared" si="3"/>
        <v xml:space="preserve"> </v>
      </c>
      <c r="L86" s="147" t="str">
        <f t="shared" si="3"/>
        <v xml:space="preserve"> </v>
      </c>
      <c r="M86" s="147" t="str">
        <f t="shared" si="3"/>
        <v xml:space="preserve"> </v>
      </c>
      <c r="N86" s="147" t="str">
        <f t="shared" si="3"/>
        <v xml:space="preserve"> </v>
      </c>
      <c r="O86" s="147" t="str">
        <f t="shared" si="3"/>
        <v xml:space="preserve"> </v>
      </c>
      <c r="P86" s="147" t="str">
        <f t="shared" si="3"/>
        <v xml:space="preserve"> </v>
      </c>
      <c r="Q86" s="147" t="str">
        <f t="shared" si="3"/>
        <v xml:space="preserve"> </v>
      </c>
      <c r="R86" s="147" t="str">
        <f t="shared" si="3"/>
        <v xml:space="preserve"> </v>
      </c>
      <c r="S86" s="147" t="str">
        <f t="shared" si="3"/>
        <v xml:space="preserve"> </v>
      </c>
      <c r="T86" s="147" t="str">
        <f t="shared" si="3"/>
        <v xml:space="preserve"> </v>
      </c>
      <c r="U86" s="147" t="str">
        <f t="shared" si="3"/>
        <v xml:space="preserve"> </v>
      </c>
      <c r="V86" s="147" t="str">
        <f t="shared" si="3"/>
        <v xml:space="preserve"> </v>
      </c>
      <c r="W86" s="147" t="str">
        <f t="shared" si="3"/>
        <v xml:space="preserve"> </v>
      </c>
      <c r="X86" s="147" t="str">
        <f t="shared" si="3"/>
        <v xml:space="preserve"> </v>
      </c>
      <c r="Y86" s="147" t="str">
        <f t="shared" si="3"/>
        <v xml:space="preserve"> </v>
      </c>
      <c r="Z86" s="148" t="str">
        <f t="shared" si="3"/>
        <v xml:space="preserve"> </v>
      </c>
      <c r="AA86" s="148" t="str">
        <f t="shared" si="3"/>
        <v xml:space="preserve"> </v>
      </c>
      <c r="AB86" s="148" t="str">
        <f t="shared" si="3"/>
        <v xml:space="preserve"> </v>
      </c>
      <c r="AC86" s="148" t="str">
        <f t="shared" si="3"/>
        <v xml:space="preserve"> </v>
      </c>
      <c r="AD86" s="148" t="str">
        <f t="shared" si="3"/>
        <v xml:space="preserve"> </v>
      </c>
      <c r="AE86" s="148" t="str">
        <f t="shared" si="3"/>
        <v xml:space="preserve"> </v>
      </c>
      <c r="AF86" s="148" t="str">
        <f t="shared" si="3"/>
        <v xml:space="preserve"> </v>
      </c>
      <c r="AG86" s="148" t="str">
        <f t="shared" si="3"/>
        <v xml:space="preserve"> </v>
      </c>
      <c r="AH86" s="148" t="str">
        <f t="shared" si="3"/>
        <v xml:space="preserve"> </v>
      </c>
      <c r="AI86" s="148" t="str">
        <f t="shared" si="3"/>
        <v xml:space="preserve"> </v>
      </c>
      <c r="AJ86" s="148" t="str">
        <f t="shared" si="3"/>
        <v xml:space="preserve"> </v>
      </c>
      <c r="AK86" s="148" t="str">
        <f t="shared" si="3"/>
        <v xml:space="preserve"> </v>
      </c>
      <c r="AL86" s="148" t="str">
        <f t="shared" si="3"/>
        <v xml:space="preserve"> </v>
      </c>
      <c r="AM86" s="148" t="str">
        <f t="shared" si="3"/>
        <v xml:space="preserve"> </v>
      </c>
      <c r="AN86" s="148" t="str">
        <f t="shared" si="3"/>
        <v xml:space="preserve"> </v>
      </c>
      <c r="AO86" s="148" t="str">
        <f t="shared" si="3"/>
        <v xml:space="preserve"> </v>
      </c>
      <c r="AP86" s="148" t="str">
        <f t="shared" si="3"/>
        <v xml:space="preserve"> </v>
      </c>
      <c r="AQ86" s="148" t="str">
        <f t="shared" si="3"/>
        <v xml:space="preserve"> </v>
      </c>
      <c r="AR86" s="148" t="str">
        <f t="shared" si="3"/>
        <v xml:space="preserve"> </v>
      </c>
      <c r="AS86" s="148" t="str">
        <f t="shared" si="3"/>
        <v xml:space="preserve"> </v>
      </c>
      <c r="AT86" s="149"/>
      <c r="AU86" s="149"/>
    </row>
    <row r="87" spans="1:47" ht="13.8" x14ac:dyDescent="0.25">
      <c r="A87" s="447" t="s">
        <v>38</v>
      </c>
      <c r="B87" s="447"/>
      <c r="C87" s="447"/>
      <c r="D87" s="447"/>
      <c r="E87" s="447"/>
      <c r="F87" s="150" t="str">
        <f t="shared" ref="F87:AS87" si="4">IF(COUNTBLANK(F6:F85)=ROWS(F6:F85)," ",SUM(F6:F85))</f>
        <v xml:space="preserve"> </v>
      </c>
      <c r="G87" s="150" t="str">
        <f t="shared" si="4"/>
        <v xml:space="preserve"> </v>
      </c>
      <c r="H87" s="150" t="str">
        <f t="shared" si="4"/>
        <v xml:space="preserve"> </v>
      </c>
      <c r="I87" s="150" t="str">
        <f t="shared" si="4"/>
        <v xml:space="preserve"> </v>
      </c>
      <c r="J87" s="150" t="str">
        <f t="shared" si="4"/>
        <v xml:space="preserve"> </v>
      </c>
      <c r="K87" s="150" t="str">
        <f t="shared" si="4"/>
        <v xml:space="preserve"> </v>
      </c>
      <c r="L87" s="150" t="str">
        <f t="shared" si="4"/>
        <v xml:space="preserve"> </v>
      </c>
      <c r="M87" s="150" t="str">
        <f t="shared" si="4"/>
        <v xml:space="preserve"> </v>
      </c>
      <c r="N87" s="150" t="str">
        <f t="shared" si="4"/>
        <v xml:space="preserve"> </v>
      </c>
      <c r="O87" s="150" t="str">
        <f t="shared" si="4"/>
        <v xml:space="preserve"> </v>
      </c>
      <c r="P87" s="150" t="str">
        <f t="shared" si="4"/>
        <v xml:space="preserve"> </v>
      </c>
      <c r="Q87" s="150" t="str">
        <f t="shared" si="4"/>
        <v xml:space="preserve"> </v>
      </c>
      <c r="R87" s="150" t="str">
        <f t="shared" si="4"/>
        <v xml:space="preserve"> </v>
      </c>
      <c r="S87" s="150" t="str">
        <f t="shared" si="4"/>
        <v xml:space="preserve"> </v>
      </c>
      <c r="T87" s="150" t="str">
        <f t="shared" si="4"/>
        <v xml:space="preserve"> </v>
      </c>
      <c r="U87" s="150" t="str">
        <f t="shared" si="4"/>
        <v xml:space="preserve"> </v>
      </c>
      <c r="V87" s="150" t="str">
        <f t="shared" si="4"/>
        <v xml:space="preserve"> </v>
      </c>
      <c r="W87" s="150" t="str">
        <f t="shared" si="4"/>
        <v xml:space="preserve"> </v>
      </c>
      <c r="X87" s="150" t="str">
        <f t="shared" si="4"/>
        <v xml:space="preserve"> </v>
      </c>
      <c r="Y87" s="150" t="str">
        <f t="shared" si="4"/>
        <v xml:space="preserve"> </v>
      </c>
      <c r="Z87" s="150" t="str">
        <f t="shared" si="4"/>
        <v xml:space="preserve"> </v>
      </c>
      <c r="AA87" s="150" t="str">
        <f t="shared" si="4"/>
        <v xml:space="preserve"> </v>
      </c>
      <c r="AB87" s="150" t="str">
        <f t="shared" si="4"/>
        <v xml:space="preserve"> </v>
      </c>
      <c r="AC87" s="150" t="str">
        <f t="shared" si="4"/>
        <v xml:space="preserve"> </v>
      </c>
      <c r="AD87" s="150" t="str">
        <f t="shared" si="4"/>
        <v xml:space="preserve"> </v>
      </c>
      <c r="AE87" s="150" t="str">
        <f t="shared" si="4"/>
        <v xml:space="preserve"> </v>
      </c>
      <c r="AF87" s="150" t="str">
        <f t="shared" si="4"/>
        <v xml:space="preserve"> </v>
      </c>
      <c r="AG87" s="150" t="str">
        <f t="shared" si="4"/>
        <v xml:space="preserve"> </v>
      </c>
      <c r="AH87" s="150" t="str">
        <f t="shared" si="4"/>
        <v xml:space="preserve"> </v>
      </c>
      <c r="AI87" s="150" t="str">
        <f t="shared" si="4"/>
        <v xml:space="preserve"> </v>
      </c>
      <c r="AJ87" s="150" t="str">
        <f t="shared" si="4"/>
        <v xml:space="preserve"> </v>
      </c>
      <c r="AK87" s="150" t="str">
        <f t="shared" si="4"/>
        <v xml:space="preserve"> </v>
      </c>
      <c r="AL87" s="150" t="str">
        <f t="shared" si="4"/>
        <v xml:space="preserve"> </v>
      </c>
      <c r="AM87" s="150" t="str">
        <f t="shared" si="4"/>
        <v xml:space="preserve"> </v>
      </c>
      <c r="AN87" s="150" t="str">
        <f t="shared" si="4"/>
        <v xml:space="preserve"> </v>
      </c>
      <c r="AO87" s="150" t="str">
        <f t="shared" si="4"/>
        <v xml:space="preserve"> </v>
      </c>
      <c r="AP87" s="150" t="str">
        <f t="shared" si="4"/>
        <v xml:space="preserve"> </v>
      </c>
      <c r="AQ87" s="150" t="str">
        <f t="shared" si="4"/>
        <v xml:space="preserve"> </v>
      </c>
      <c r="AR87" s="150" t="str">
        <f t="shared" si="4"/>
        <v xml:space="preserve"> </v>
      </c>
      <c r="AS87" s="150" t="str">
        <f t="shared" si="4"/>
        <v xml:space="preserve"> </v>
      </c>
      <c r="AT87" s="151"/>
      <c r="AU87" s="152"/>
    </row>
    <row r="88" spans="1:47" x14ac:dyDescent="0.25">
      <c r="A88" s="431" t="s">
        <v>39</v>
      </c>
      <c r="B88" s="431"/>
      <c r="C88" s="431"/>
      <c r="D88" s="431"/>
      <c r="E88" s="431"/>
      <c r="F88" s="153" t="str">
        <f t="shared" ref="F88:AS88" si="5">IF(COUNTBLANK(F6:F85)=ROWS(F6:F85)," ",AVERAGE(F6:F85))</f>
        <v xml:space="preserve"> </v>
      </c>
      <c r="G88" s="153" t="str">
        <f t="shared" si="5"/>
        <v xml:space="preserve"> </v>
      </c>
      <c r="H88" s="153" t="str">
        <f t="shared" si="5"/>
        <v xml:space="preserve"> </v>
      </c>
      <c r="I88" s="153" t="str">
        <f t="shared" si="5"/>
        <v xml:space="preserve"> </v>
      </c>
      <c r="J88" s="153" t="str">
        <f t="shared" si="5"/>
        <v xml:space="preserve"> </v>
      </c>
      <c r="K88" s="153" t="str">
        <f t="shared" si="5"/>
        <v xml:space="preserve"> </v>
      </c>
      <c r="L88" s="153" t="str">
        <f t="shared" si="5"/>
        <v xml:space="preserve"> </v>
      </c>
      <c r="M88" s="153" t="str">
        <f t="shared" si="5"/>
        <v xml:space="preserve"> </v>
      </c>
      <c r="N88" s="153" t="str">
        <f t="shared" si="5"/>
        <v xml:space="preserve"> </v>
      </c>
      <c r="O88" s="153" t="str">
        <f t="shared" si="5"/>
        <v xml:space="preserve"> </v>
      </c>
      <c r="P88" s="153" t="str">
        <f t="shared" si="5"/>
        <v xml:space="preserve"> </v>
      </c>
      <c r="Q88" s="153" t="str">
        <f t="shared" si="5"/>
        <v xml:space="preserve"> </v>
      </c>
      <c r="R88" s="153" t="str">
        <f t="shared" si="5"/>
        <v xml:space="preserve"> </v>
      </c>
      <c r="S88" s="153" t="str">
        <f t="shared" si="5"/>
        <v xml:space="preserve"> </v>
      </c>
      <c r="T88" s="153" t="str">
        <f t="shared" si="5"/>
        <v xml:space="preserve"> </v>
      </c>
      <c r="U88" s="153" t="str">
        <f t="shared" si="5"/>
        <v xml:space="preserve"> </v>
      </c>
      <c r="V88" s="153" t="str">
        <f t="shared" si="5"/>
        <v xml:space="preserve"> </v>
      </c>
      <c r="W88" s="153" t="str">
        <f t="shared" si="5"/>
        <v xml:space="preserve"> </v>
      </c>
      <c r="X88" s="153" t="str">
        <f t="shared" si="5"/>
        <v xml:space="preserve"> </v>
      </c>
      <c r="Y88" s="153" t="str">
        <f t="shared" si="5"/>
        <v xml:space="preserve"> </v>
      </c>
      <c r="Z88" s="153" t="str">
        <f t="shared" si="5"/>
        <v xml:space="preserve"> </v>
      </c>
      <c r="AA88" s="153" t="str">
        <f t="shared" si="5"/>
        <v xml:space="preserve"> </v>
      </c>
      <c r="AB88" s="153" t="str">
        <f t="shared" si="5"/>
        <v xml:space="preserve"> </v>
      </c>
      <c r="AC88" s="153" t="str">
        <f t="shared" si="5"/>
        <v xml:space="preserve"> </v>
      </c>
      <c r="AD88" s="153" t="str">
        <f t="shared" si="5"/>
        <v xml:space="preserve"> </v>
      </c>
      <c r="AE88" s="153" t="str">
        <f t="shared" si="5"/>
        <v xml:space="preserve"> </v>
      </c>
      <c r="AF88" s="153" t="str">
        <f t="shared" si="5"/>
        <v xml:space="preserve"> </v>
      </c>
      <c r="AG88" s="153" t="str">
        <f t="shared" si="5"/>
        <v xml:space="preserve"> </v>
      </c>
      <c r="AH88" s="153" t="str">
        <f t="shared" si="5"/>
        <v xml:space="preserve"> </v>
      </c>
      <c r="AI88" s="153" t="str">
        <f t="shared" si="5"/>
        <v xml:space="preserve"> </v>
      </c>
      <c r="AJ88" s="153" t="str">
        <f t="shared" si="5"/>
        <v xml:space="preserve"> </v>
      </c>
      <c r="AK88" s="153" t="str">
        <f t="shared" si="5"/>
        <v xml:space="preserve"> </v>
      </c>
      <c r="AL88" s="153" t="str">
        <f t="shared" si="5"/>
        <v xml:space="preserve"> </v>
      </c>
      <c r="AM88" s="153" t="str">
        <f t="shared" si="5"/>
        <v xml:space="preserve"> </v>
      </c>
      <c r="AN88" s="153" t="str">
        <f t="shared" si="5"/>
        <v xml:space="preserve"> </v>
      </c>
      <c r="AO88" s="153" t="str">
        <f t="shared" si="5"/>
        <v xml:space="preserve"> </v>
      </c>
      <c r="AP88" s="153" t="str">
        <f t="shared" si="5"/>
        <v xml:space="preserve"> </v>
      </c>
      <c r="AQ88" s="153" t="str">
        <f t="shared" si="5"/>
        <v xml:space="preserve"> </v>
      </c>
      <c r="AR88" s="153" t="str">
        <f t="shared" si="5"/>
        <v xml:space="preserve"> </v>
      </c>
      <c r="AS88" s="153" t="str">
        <f t="shared" si="5"/>
        <v xml:space="preserve"> </v>
      </c>
      <c r="AT88" s="154" t="str">
        <f>IF(COUNTIF(AT6:AT85," ")=ROWS(AT6:AT85)," ",AVERAGE(AT6:AT85))</f>
        <v xml:space="preserve"> </v>
      </c>
      <c r="AU88" s="155" t="e">
        <f>IF(COUNTIF(AU6:AU85," ")=ROWS(AU6:AU85)," ",AVERAGE(AU6:AU85))</f>
        <v>#DIV/0!</v>
      </c>
    </row>
    <row r="89" spans="1:47" x14ac:dyDescent="0.25">
      <c r="A89" s="431" t="s">
        <v>115</v>
      </c>
      <c r="B89" s="431"/>
      <c r="C89" s="431"/>
      <c r="D89" s="431"/>
      <c r="E89" s="431"/>
      <c r="F89" s="156" t="str">
        <f t="shared" ref="F89:AS89" si="6">IF(COUNTBLANK(F6:F85)=ROWS(F6:F85)," ",IF(COUNTIF(F6:F85,F4)=0,"YOK",COUNTIF(F6:F85,F4)))</f>
        <v xml:space="preserve"> </v>
      </c>
      <c r="G89" s="156" t="str">
        <f t="shared" si="6"/>
        <v xml:space="preserve"> </v>
      </c>
      <c r="H89" s="156" t="str">
        <f t="shared" si="6"/>
        <v xml:space="preserve"> </v>
      </c>
      <c r="I89" s="156" t="str">
        <f t="shared" si="6"/>
        <v xml:space="preserve"> </v>
      </c>
      <c r="J89" s="156" t="str">
        <f t="shared" si="6"/>
        <v xml:space="preserve"> </v>
      </c>
      <c r="K89" s="156" t="str">
        <f t="shared" si="6"/>
        <v xml:space="preserve"> </v>
      </c>
      <c r="L89" s="156" t="str">
        <f t="shared" si="6"/>
        <v xml:space="preserve"> </v>
      </c>
      <c r="M89" s="156" t="str">
        <f t="shared" si="6"/>
        <v xml:space="preserve"> </v>
      </c>
      <c r="N89" s="156" t="str">
        <f t="shared" si="6"/>
        <v xml:space="preserve"> </v>
      </c>
      <c r="O89" s="156" t="str">
        <f t="shared" si="6"/>
        <v xml:space="preserve"> </v>
      </c>
      <c r="P89" s="156" t="str">
        <f t="shared" si="6"/>
        <v xml:space="preserve"> </v>
      </c>
      <c r="Q89" s="156" t="str">
        <f t="shared" si="6"/>
        <v xml:space="preserve"> </v>
      </c>
      <c r="R89" s="156" t="str">
        <f t="shared" si="6"/>
        <v xml:space="preserve"> </v>
      </c>
      <c r="S89" s="156" t="str">
        <f t="shared" si="6"/>
        <v xml:space="preserve"> </v>
      </c>
      <c r="T89" s="156" t="str">
        <f t="shared" si="6"/>
        <v xml:space="preserve"> </v>
      </c>
      <c r="U89" s="156" t="str">
        <f t="shared" si="6"/>
        <v xml:space="preserve"> </v>
      </c>
      <c r="V89" s="156" t="str">
        <f t="shared" si="6"/>
        <v xml:space="preserve"> </v>
      </c>
      <c r="W89" s="156" t="str">
        <f t="shared" si="6"/>
        <v xml:space="preserve"> </v>
      </c>
      <c r="X89" s="156" t="str">
        <f t="shared" si="6"/>
        <v xml:space="preserve"> </v>
      </c>
      <c r="Y89" s="156" t="str">
        <f t="shared" si="6"/>
        <v xml:space="preserve"> </v>
      </c>
      <c r="Z89" s="156" t="str">
        <f t="shared" si="6"/>
        <v xml:space="preserve"> </v>
      </c>
      <c r="AA89" s="156" t="str">
        <f t="shared" si="6"/>
        <v xml:space="preserve"> </v>
      </c>
      <c r="AB89" s="156" t="str">
        <f t="shared" si="6"/>
        <v xml:space="preserve"> </v>
      </c>
      <c r="AC89" s="156" t="str">
        <f t="shared" si="6"/>
        <v xml:space="preserve"> </v>
      </c>
      <c r="AD89" s="156" t="str">
        <f t="shared" si="6"/>
        <v xml:space="preserve"> </v>
      </c>
      <c r="AE89" s="156" t="str">
        <f t="shared" si="6"/>
        <v xml:space="preserve"> </v>
      </c>
      <c r="AF89" s="156" t="str">
        <f t="shared" si="6"/>
        <v xml:space="preserve"> </v>
      </c>
      <c r="AG89" s="156" t="str">
        <f t="shared" si="6"/>
        <v xml:space="preserve"> </v>
      </c>
      <c r="AH89" s="156" t="str">
        <f t="shared" si="6"/>
        <v xml:space="preserve"> </v>
      </c>
      <c r="AI89" s="156" t="str">
        <f t="shared" si="6"/>
        <v xml:space="preserve"> </v>
      </c>
      <c r="AJ89" s="156" t="str">
        <f t="shared" si="6"/>
        <v xml:space="preserve"> </v>
      </c>
      <c r="AK89" s="156" t="str">
        <f t="shared" si="6"/>
        <v xml:space="preserve"> </v>
      </c>
      <c r="AL89" s="156" t="str">
        <f t="shared" si="6"/>
        <v xml:space="preserve"> </v>
      </c>
      <c r="AM89" s="156" t="str">
        <f t="shared" si="6"/>
        <v xml:space="preserve"> </v>
      </c>
      <c r="AN89" s="156" t="str">
        <f t="shared" si="6"/>
        <v xml:space="preserve"> </v>
      </c>
      <c r="AO89" s="156" t="str">
        <f t="shared" si="6"/>
        <v xml:space="preserve"> </v>
      </c>
      <c r="AP89" s="156" t="str">
        <f t="shared" si="6"/>
        <v xml:space="preserve"> </v>
      </c>
      <c r="AQ89" s="156" t="str">
        <f t="shared" si="6"/>
        <v xml:space="preserve"> </v>
      </c>
      <c r="AR89" s="156" t="str">
        <f t="shared" si="6"/>
        <v xml:space="preserve"> </v>
      </c>
      <c r="AS89" s="156" t="str">
        <f t="shared" si="6"/>
        <v xml:space="preserve"> </v>
      </c>
      <c r="AT89" s="154"/>
      <c r="AU89" s="157"/>
    </row>
    <row r="90" spans="1:47" ht="27" customHeight="1" x14ac:dyDescent="0.25">
      <c r="A90" s="431" t="s">
        <v>116</v>
      </c>
      <c r="B90" s="431"/>
      <c r="C90" s="431"/>
      <c r="D90" s="431"/>
      <c r="E90" s="431"/>
      <c r="F90" s="158" t="str">
        <f t="shared" ref="F90:AS90" si="7">IF(COUNTBLANK(F6:F85)=ROWS(F6:F85)," ",IF(F89="YOK",0,100*F89/COUNTA(F6:F85)))</f>
        <v xml:space="preserve"> </v>
      </c>
      <c r="G90" s="158" t="str">
        <f t="shared" si="7"/>
        <v xml:space="preserve"> </v>
      </c>
      <c r="H90" s="158" t="str">
        <f t="shared" si="7"/>
        <v xml:space="preserve"> </v>
      </c>
      <c r="I90" s="158" t="str">
        <f t="shared" si="7"/>
        <v xml:space="preserve"> </v>
      </c>
      <c r="J90" s="158" t="str">
        <f t="shared" si="7"/>
        <v xml:space="preserve"> </v>
      </c>
      <c r="K90" s="158" t="str">
        <f t="shared" si="7"/>
        <v xml:space="preserve"> </v>
      </c>
      <c r="L90" s="158" t="str">
        <f t="shared" si="7"/>
        <v xml:space="preserve"> </v>
      </c>
      <c r="M90" s="158" t="str">
        <f t="shared" si="7"/>
        <v xml:space="preserve"> </v>
      </c>
      <c r="N90" s="158" t="str">
        <f t="shared" si="7"/>
        <v xml:space="preserve"> </v>
      </c>
      <c r="O90" s="158" t="str">
        <f t="shared" si="7"/>
        <v xml:space="preserve"> </v>
      </c>
      <c r="P90" s="158" t="str">
        <f t="shared" si="7"/>
        <v xml:space="preserve"> </v>
      </c>
      <c r="Q90" s="158" t="str">
        <f t="shared" si="7"/>
        <v xml:space="preserve"> </v>
      </c>
      <c r="R90" s="158" t="str">
        <f t="shared" si="7"/>
        <v xml:space="preserve"> </v>
      </c>
      <c r="S90" s="158" t="str">
        <f t="shared" si="7"/>
        <v xml:space="preserve"> </v>
      </c>
      <c r="T90" s="158" t="str">
        <f t="shared" si="7"/>
        <v xml:space="preserve"> </v>
      </c>
      <c r="U90" s="158" t="str">
        <f t="shared" si="7"/>
        <v xml:space="preserve"> </v>
      </c>
      <c r="V90" s="158" t="str">
        <f t="shared" si="7"/>
        <v xml:space="preserve"> </v>
      </c>
      <c r="W90" s="158" t="str">
        <f t="shared" si="7"/>
        <v xml:space="preserve"> </v>
      </c>
      <c r="X90" s="158" t="str">
        <f t="shared" si="7"/>
        <v xml:space="preserve"> </v>
      </c>
      <c r="Y90" s="158" t="str">
        <f t="shared" si="7"/>
        <v xml:space="preserve"> </v>
      </c>
      <c r="Z90" s="158" t="str">
        <f t="shared" si="7"/>
        <v xml:space="preserve"> </v>
      </c>
      <c r="AA90" s="158" t="str">
        <f t="shared" si="7"/>
        <v xml:space="preserve"> </v>
      </c>
      <c r="AB90" s="158" t="str">
        <f t="shared" si="7"/>
        <v xml:space="preserve"> </v>
      </c>
      <c r="AC90" s="158" t="str">
        <f t="shared" si="7"/>
        <v xml:space="preserve"> </v>
      </c>
      <c r="AD90" s="158" t="str">
        <f t="shared" si="7"/>
        <v xml:space="preserve"> </v>
      </c>
      <c r="AE90" s="158" t="str">
        <f t="shared" si="7"/>
        <v xml:space="preserve"> </v>
      </c>
      <c r="AF90" s="158" t="str">
        <f t="shared" si="7"/>
        <v xml:space="preserve"> </v>
      </c>
      <c r="AG90" s="158" t="str">
        <f t="shared" si="7"/>
        <v xml:space="preserve"> </v>
      </c>
      <c r="AH90" s="158" t="str">
        <f t="shared" si="7"/>
        <v xml:space="preserve"> </v>
      </c>
      <c r="AI90" s="158" t="str">
        <f t="shared" si="7"/>
        <v xml:space="preserve"> </v>
      </c>
      <c r="AJ90" s="158" t="str">
        <f t="shared" si="7"/>
        <v xml:space="preserve"> </v>
      </c>
      <c r="AK90" s="158" t="str">
        <f t="shared" si="7"/>
        <v xml:space="preserve"> </v>
      </c>
      <c r="AL90" s="158" t="str">
        <f t="shared" si="7"/>
        <v xml:space="preserve"> </v>
      </c>
      <c r="AM90" s="158" t="str">
        <f t="shared" si="7"/>
        <v xml:space="preserve"> </v>
      </c>
      <c r="AN90" s="158" t="str">
        <f t="shared" si="7"/>
        <v xml:space="preserve"> </v>
      </c>
      <c r="AO90" s="158" t="str">
        <f t="shared" si="7"/>
        <v xml:space="preserve"> </v>
      </c>
      <c r="AP90" s="158" t="str">
        <f t="shared" si="7"/>
        <v xml:space="preserve"> </v>
      </c>
      <c r="AQ90" s="158" t="str">
        <f t="shared" si="7"/>
        <v xml:space="preserve"> </v>
      </c>
      <c r="AR90" s="158" t="str">
        <f t="shared" si="7"/>
        <v xml:space="preserve"> </v>
      </c>
      <c r="AS90" s="158" t="str">
        <f t="shared" si="7"/>
        <v xml:space="preserve"> </v>
      </c>
      <c r="AT90" s="432"/>
      <c r="AU90" s="433"/>
    </row>
    <row r="91" spans="1:47" ht="9.75" customHeight="1" x14ac:dyDescent="0.25">
      <c r="A91" s="431"/>
      <c r="B91" s="431"/>
      <c r="C91" s="431"/>
      <c r="D91" s="431"/>
      <c r="E91" s="431"/>
      <c r="F91" s="159" t="str">
        <f>IF(F90&lt;&gt;" ","%"," ")</f>
        <v xml:space="preserve"> </v>
      </c>
      <c r="G91" s="159" t="str">
        <f t="shared" ref="G91:AS91" si="8">IF(G90&lt;&gt;" ","%"," ")</f>
        <v xml:space="preserve"> </v>
      </c>
      <c r="H91" s="159" t="str">
        <f t="shared" si="8"/>
        <v xml:space="preserve"> </v>
      </c>
      <c r="I91" s="159" t="str">
        <f t="shared" si="8"/>
        <v xml:space="preserve"> </v>
      </c>
      <c r="J91" s="159" t="str">
        <f t="shared" si="8"/>
        <v xml:space="preserve"> </v>
      </c>
      <c r="K91" s="159" t="str">
        <f t="shared" si="8"/>
        <v xml:space="preserve"> </v>
      </c>
      <c r="L91" s="159" t="str">
        <f t="shared" si="8"/>
        <v xml:space="preserve"> </v>
      </c>
      <c r="M91" s="159" t="str">
        <f t="shared" si="8"/>
        <v xml:space="preserve"> </v>
      </c>
      <c r="N91" s="159" t="str">
        <f t="shared" si="8"/>
        <v xml:space="preserve"> </v>
      </c>
      <c r="O91" s="159" t="str">
        <f t="shared" si="8"/>
        <v xml:space="preserve"> </v>
      </c>
      <c r="P91" s="159" t="str">
        <f t="shared" si="8"/>
        <v xml:space="preserve"> </v>
      </c>
      <c r="Q91" s="159" t="str">
        <f t="shared" si="8"/>
        <v xml:space="preserve"> </v>
      </c>
      <c r="R91" s="159" t="str">
        <f t="shared" si="8"/>
        <v xml:space="preserve"> </v>
      </c>
      <c r="S91" s="159" t="str">
        <f t="shared" si="8"/>
        <v xml:space="preserve"> </v>
      </c>
      <c r="T91" s="159" t="str">
        <f t="shared" si="8"/>
        <v xml:space="preserve"> </v>
      </c>
      <c r="U91" s="159" t="str">
        <f t="shared" si="8"/>
        <v xml:space="preserve"> </v>
      </c>
      <c r="V91" s="159" t="str">
        <f t="shared" si="8"/>
        <v xml:space="preserve"> </v>
      </c>
      <c r="W91" s="159" t="str">
        <f t="shared" si="8"/>
        <v xml:space="preserve"> </v>
      </c>
      <c r="X91" s="159" t="str">
        <f t="shared" si="8"/>
        <v xml:space="preserve"> </v>
      </c>
      <c r="Y91" s="159" t="str">
        <f t="shared" si="8"/>
        <v xml:space="preserve"> </v>
      </c>
      <c r="Z91" s="159" t="str">
        <f t="shared" si="8"/>
        <v xml:space="preserve"> </v>
      </c>
      <c r="AA91" s="159" t="str">
        <f t="shared" si="8"/>
        <v xml:space="preserve"> </v>
      </c>
      <c r="AB91" s="159" t="str">
        <f t="shared" si="8"/>
        <v xml:space="preserve"> </v>
      </c>
      <c r="AC91" s="159" t="str">
        <f t="shared" si="8"/>
        <v xml:space="preserve"> </v>
      </c>
      <c r="AD91" s="159" t="str">
        <f t="shared" si="8"/>
        <v xml:space="preserve"> </v>
      </c>
      <c r="AE91" s="159" t="str">
        <f t="shared" si="8"/>
        <v xml:space="preserve"> </v>
      </c>
      <c r="AF91" s="159" t="str">
        <f t="shared" si="8"/>
        <v xml:space="preserve"> </v>
      </c>
      <c r="AG91" s="159" t="str">
        <f t="shared" si="8"/>
        <v xml:space="preserve"> </v>
      </c>
      <c r="AH91" s="159" t="str">
        <f t="shared" si="8"/>
        <v xml:space="preserve"> </v>
      </c>
      <c r="AI91" s="159" t="str">
        <f t="shared" si="8"/>
        <v xml:space="preserve"> </v>
      </c>
      <c r="AJ91" s="159" t="str">
        <f t="shared" si="8"/>
        <v xml:space="preserve"> </v>
      </c>
      <c r="AK91" s="159" t="str">
        <f t="shared" si="8"/>
        <v xml:space="preserve"> </v>
      </c>
      <c r="AL91" s="159" t="str">
        <f t="shared" si="8"/>
        <v xml:space="preserve"> </v>
      </c>
      <c r="AM91" s="159" t="str">
        <f t="shared" si="8"/>
        <v xml:space="preserve"> </v>
      </c>
      <c r="AN91" s="159" t="str">
        <f t="shared" si="8"/>
        <v xml:space="preserve"> </v>
      </c>
      <c r="AO91" s="159" t="str">
        <f t="shared" si="8"/>
        <v xml:space="preserve"> </v>
      </c>
      <c r="AP91" s="159" t="str">
        <f t="shared" si="8"/>
        <v xml:space="preserve"> </v>
      </c>
      <c r="AQ91" s="159" t="str">
        <f t="shared" si="8"/>
        <v xml:space="preserve"> </v>
      </c>
      <c r="AR91" s="159" t="str">
        <f t="shared" si="8"/>
        <v xml:space="preserve"> </v>
      </c>
      <c r="AS91" s="159" t="str">
        <f t="shared" si="8"/>
        <v xml:space="preserve"> </v>
      </c>
      <c r="AT91" s="432"/>
      <c r="AU91" s="433"/>
    </row>
    <row r="92" spans="1:47" x14ac:dyDescent="0.25">
      <c r="A92" s="431" t="s">
        <v>117</v>
      </c>
      <c r="B92" s="431"/>
      <c r="C92" s="431"/>
      <c r="D92" s="431"/>
      <c r="E92" s="431"/>
      <c r="F92" s="156" t="str">
        <f t="shared" ref="F92:AS92" si="9">IF(COUNTBLANK(F6:F85)=ROWS(F6:F85)," ",IF(COUNTIF(F6:F85,0)=0,"YOK",COUNTIF(F6:F85,0)))</f>
        <v xml:space="preserve"> </v>
      </c>
      <c r="G92" s="156" t="str">
        <f t="shared" si="9"/>
        <v xml:space="preserve"> </v>
      </c>
      <c r="H92" s="156" t="str">
        <f t="shared" si="9"/>
        <v xml:space="preserve"> </v>
      </c>
      <c r="I92" s="156" t="str">
        <f t="shared" si="9"/>
        <v xml:space="preserve"> </v>
      </c>
      <c r="J92" s="156" t="str">
        <f t="shared" si="9"/>
        <v xml:space="preserve"> </v>
      </c>
      <c r="K92" s="156" t="str">
        <f t="shared" si="9"/>
        <v xml:space="preserve"> </v>
      </c>
      <c r="L92" s="156" t="str">
        <f t="shared" si="9"/>
        <v xml:space="preserve"> </v>
      </c>
      <c r="M92" s="156" t="str">
        <f t="shared" si="9"/>
        <v xml:space="preserve"> </v>
      </c>
      <c r="N92" s="156" t="str">
        <f t="shared" si="9"/>
        <v xml:space="preserve"> </v>
      </c>
      <c r="O92" s="156" t="str">
        <f t="shared" si="9"/>
        <v xml:space="preserve"> </v>
      </c>
      <c r="P92" s="156" t="str">
        <f t="shared" si="9"/>
        <v xml:space="preserve"> </v>
      </c>
      <c r="Q92" s="156" t="str">
        <f t="shared" si="9"/>
        <v xml:space="preserve"> </v>
      </c>
      <c r="R92" s="156" t="str">
        <f t="shared" si="9"/>
        <v xml:space="preserve"> </v>
      </c>
      <c r="S92" s="156" t="str">
        <f t="shared" si="9"/>
        <v xml:space="preserve"> </v>
      </c>
      <c r="T92" s="156" t="str">
        <f t="shared" si="9"/>
        <v xml:space="preserve"> </v>
      </c>
      <c r="U92" s="156" t="str">
        <f t="shared" si="9"/>
        <v xml:space="preserve"> </v>
      </c>
      <c r="V92" s="156" t="str">
        <f t="shared" si="9"/>
        <v xml:space="preserve"> </v>
      </c>
      <c r="W92" s="156" t="str">
        <f t="shared" si="9"/>
        <v xml:space="preserve"> </v>
      </c>
      <c r="X92" s="156" t="str">
        <f t="shared" si="9"/>
        <v xml:space="preserve"> </v>
      </c>
      <c r="Y92" s="156" t="str">
        <f t="shared" si="9"/>
        <v xml:space="preserve"> </v>
      </c>
      <c r="Z92" s="156" t="str">
        <f t="shared" si="9"/>
        <v xml:space="preserve"> </v>
      </c>
      <c r="AA92" s="156" t="str">
        <f t="shared" si="9"/>
        <v xml:space="preserve"> </v>
      </c>
      <c r="AB92" s="156" t="str">
        <f t="shared" si="9"/>
        <v xml:space="preserve"> </v>
      </c>
      <c r="AC92" s="156" t="str">
        <f t="shared" si="9"/>
        <v xml:space="preserve"> </v>
      </c>
      <c r="AD92" s="156" t="str">
        <f t="shared" si="9"/>
        <v xml:space="preserve"> </v>
      </c>
      <c r="AE92" s="156" t="str">
        <f t="shared" si="9"/>
        <v xml:space="preserve"> </v>
      </c>
      <c r="AF92" s="156" t="str">
        <f t="shared" si="9"/>
        <v xml:space="preserve"> </v>
      </c>
      <c r="AG92" s="156" t="str">
        <f t="shared" si="9"/>
        <v xml:space="preserve"> </v>
      </c>
      <c r="AH92" s="156" t="str">
        <f t="shared" si="9"/>
        <v xml:space="preserve"> </v>
      </c>
      <c r="AI92" s="156" t="str">
        <f t="shared" si="9"/>
        <v xml:space="preserve"> </v>
      </c>
      <c r="AJ92" s="156" t="str">
        <f t="shared" si="9"/>
        <v xml:space="preserve"> </v>
      </c>
      <c r="AK92" s="156" t="str">
        <f t="shared" si="9"/>
        <v xml:space="preserve"> </v>
      </c>
      <c r="AL92" s="156" t="str">
        <f t="shared" si="9"/>
        <v xml:space="preserve"> </v>
      </c>
      <c r="AM92" s="156" t="str">
        <f t="shared" si="9"/>
        <v xml:space="preserve"> </v>
      </c>
      <c r="AN92" s="156" t="str">
        <f t="shared" si="9"/>
        <v xml:space="preserve"> </v>
      </c>
      <c r="AO92" s="156" t="str">
        <f t="shared" si="9"/>
        <v xml:space="preserve"> </v>
      </c>
      <c r="AP92" s="156" t="str">
        <f t="shared" si="9"/>
        <v xml:space="preserve"> </v>
      </c>
      <c r="AQ92" s="156" t="str">
        <f t="shared" si="9"/>
        <v xml:space="preserve"> </v>
      </c>
      <c r="AR92" s="156" t="str">
        <f t="shared" si="9"/>
        <v xml:space="preserve"> </v>
      </c>
      <c r="AS92" s="156" t="str">
        <f t="shared" si="9"/>
        <v xml:space="preserve"> </v>
      </c>
      <c r="AT92" s="154"/>
      <c r="AU92" s="157"/>
    </row>
    <row r="93" spans="1:47" ht="24.75" customHeight="1" x14ac:dyDescent="0.25">
      <c r="A93" s="431" t="s">
        <v>118</v>
      </c>
      <c r="B93" s="431"/>
      <c r="C93" s="431"/>
      <c r="D93" s="431"/>
      <c r="E93" s="431"/>
      <c r="F93" s="158" t="str">
        <f t="shared" ref="F93:AS93" si="10">IF(COUNTBLANK(F6:F85)=ROWS(F6:F85)," ",IF(F92="YOK",0,100*F92/COUNTA(F6:F85)))</f>
        <v xml:space="preserve"> </v>
      </c>
      <c r="G93" s="158" t="str">
        <f t="shared" si="10"/>
        <v xml:space="preserve"> </v>
      </c>
      <c r="H93" s="158" t="str">
        <f t="shared" si="10"/>
        <v xml:space="preserve"> </v>
      </c>
      <c r="I93" s="158" t="str">
        <f t="shared" si="10"/>
        <v xml:space="preserve"> </v>
      </c>
      <c r="J93" s="158" t="str">
        <f t="shared" si="10"/>
        <v xml:space="preserve"> </v>
      </c>
      <c r="K93" s="158" t="str">
        <f t="shared" si="10"/>
        <v xml:space="preserve"> </v>
      </c>
      <c r="L93" s="158" t="str">
        <f t="shared" si="10"/>
        <v xml:space="preserve"> </v>
      </c>
      <c r="M93" s="158" t="str">
        <f t="shared" si="10"/>
        <v xml:space="preserve"> </v>
      </c>
      <c r="N93" s="158" t="str">
        <f t="shared" si="10"/>
        <v xml:space="preserve"> </v>
      </c>
      <c r="O93" s="158" t="str">
        <f t="shared" si="10"/>
        <v xml:space="preserve"> </v>
      </c>
      <c r="P93" s="158" t="str">
        <f t="shared" si="10"/>
        <v xml:space="preserve"> </v>
      </c>
      <c r="Q93" s="158" t="str">
        <f t="shared" si="10"/>
        <v xml:space="preserve"> </v>
      </c>
      <c r="R93" s="158" t="str">
        <f t="shared" si="10"/>
        <v xml:space="preserve"> </v>
      </c>
      <c r="S93" s="158" t="str">
        <f t="shared" si="10"/>
        <v xml:space="preserve"> </v>
      </c>
      <c r="T93" s="158" t="str">
        <f t="shared" si="10"/>
        <v xml:space="preserve"> </v>
      </c>
      <c r="U93" s="158" t="str">
        <f t="shared" si="10"/>
        <v xml:space="preserve"> </v>
      </c>
      <c r="V93" s="158" t="str">
        <f t="shared" si="10"/>
        <v xml:space="preserve"> </v>
      </c>
      <c r="W93" s="158" t="str">
        <f t="shared" si="10"/>
        <v xml:space="preserve"> </v>
      </c>
      <c r="X93" s="158" t="str">
        <f t="shared" si="10"/>
        <v xml:space="preserve"> </v>
      </c>
      <c r="Y93" s="158" t="str">
        <f t="shared" si="10"/>
        <v xml:space="preserve"> </v>
      </c>
      <c r="Z93" s="158" t="str">
        <f t="shared" si="10"/>
        <v xml:space="preserve"> </v>
      </c>
      <c r="AA93" s="158" t="str">
        <f t="shared" si="10"/>
        <v xml:space="preserve"> </v>
      </c>
      <c r="AB93" s="158" t="str">
        <f t="shared" si="10"/>
        <v xml:space="preserve"> </v>
      </c>
      <c r="AC93" s="158" t="str">
        <f t="shared" si="10"/>
        <v xml:space="preserve"> </v>
      </c>
      <c r="AD93" s="158" t="str">
        <f t="shared" si="10"/>
        <v xml:space="preserve"> </v>
      </c>
      <c r="AE93" s="158" t="str">
        <f t="shared" si="10"/>
        <v xml:space="preserve"> </v>
      </c>
      <c r="AF93" s="158" t="str">
        <f t="shared" si="10"/>
        <v xml:space="preserve"> </v>
      </c>
      <c r="AG93" s="158" t="str">
        <f t="shared" si="10"/>
        <v xml:space="preserve"> </v>
      </c>
      <c r="AH93" s="158" t="str">
        <f t="shared" si="10"/>
        <v xml:space="preserve"> </v>
      </c>
      <c r="AI93" s="158" t="str">
        <f t="shared" si="10"/>
        <v xml:space="preserve"> </v>
      </c>
      <c r="AJ93" s="158" t="str">
        <f t="shared" si="10"/>
        <v xml:space="preserve"> </v>
      </c>
      <c r="AK93" s="158" t="str">
        <f t="shared" si="10"/>
        <v xml:space="preserve"> </v>
      </c>
      <c r="AL93" s="158" t="str">
        <f t="shared" si="10"/>
        <v xml:space="preserve"> </v>
      </c>
      <c r="AM93" s="158" t="str">
        <f t="shared" si="10"/>
        <v xml:space="preserve"> </v>
      </c>
      <c r="AN93" s="158" t="str">
        <f t="shared" si="10"/>
        <v xml:space="preserve"> </v>
      </c>
      <c r="AO93" s="158" t="str">
        <f t="shared" si="10"/>
        <v xml:space="preserve"> </v>
      </c>
      <c r="AP93" s="158" t="str">
        <f t="shared" si="10"/>
        <v xml:space="preserve"> </v>
      </c>
      <c r="AQ93" s="158" t="str">
        <f t="shared" si="10"/>
        <v xml:space="preserve"> </v>
      </c>
      <c r="AR93" s="158" t="str">
        <f t="shared" si="10"/>
        <v xml:space="preserve"> </v>
      </c>
      <c r="AS93" s="158" t="str">
        <f t="shared" si="10"/>
        <v xml:space="preserve"> </v>
      </c>
      <c r="AT93" s="432"/>
      <c r="AU93" s="433"/>
    </row>
    <row r="94" spans="1:47" ht="9.75" customHeight="1" x14ac:dyDescent="0.25">
      <c r="A94" s="431"/>
      <c r="B94" s="431"/>
      <c r="C94" s="431"/>
      <c r="D94" s="431"/>
      <c r="E94" s="431"/>
      <c r="F94" s="160" t="str">
        <f>IF(F93&lt;&gt;" ","%"," ")</f>
        <v xml:space="preserve"> </v>
      </c>
      <c r="G94" s="160" t="str">
        <f t="shared" ref="G94:AS94" si="11">IF(G93&lt;&gt;" ","%"," ")</f>
        <v xml:space="preserve"> </v>
      </c>
      <c r="H94" s="160" t="str">
        <f t="shared" si="11"/>
        <v xml:space="preserve"> </v>
      </c>
      <c r="I94" s="160" t="str">
        <f t="shared" si="11"/>
        <v xml:space="preserve"> </v>
      </c>
      <c r="J94" s="160" t="str">
        <f t="shared" si="11"/>
        <v xml:space="preserve"> </v>
      </c>
      <c r="K94" s="160" t="str">
        <f t="shared" si="11"/>
        <v xml:space="preserve"> </v>
      </c>
      <c r="L94" s="160" t="str">
        <f t="shared" si="11"/>
        <v xml:space="preserve"> </v>
      </c>
      <c r="M94" s="160" t="str">
        <f t="shared" si="11"/>
        <v xml:space="preserve"> </v>
      </c>
      <c r="N94" s="160" t="str">
        <f t="shared" si="11"/>
        <v xml:space="preserve"> </v>
      </c>
      <c r="O94" s="160" t="str">
        <f t="shared" si="11"/>
        <v xml:space="preserve"> </v>
      </c>
      <c r="P94" s="160" t="str">
        <f t="shared" si="11"/>
        <v xml:space="preserve"> </v>
      </c>
      <c r="Q94" s="160" t="str">
        <f t="shared" si="11"/>
        <v xml:space="preserve"> </v>
      </c>
      <c r="R94" s="160" t="str">
        <f t="shared" si="11"/>
        <v xml:space="preserve"> </v>
      </c>
      <c r="S94" s="160" t="str">
        <f t="shared" si="11"/>
        <v xml:space="preserve"> </v>
      </c>
      <c r="T94" s="160" t="str">
        <f t="shared" si="11"/>
        <v xml:space="preserve"> </v>
      </c>
      <c r="U94" s="160" t="str">
        <f t="shared" si="11"/>
        <v xml:space="preserve"> </v>
      </c>
      <c r="V94" s="160" t="str">
        <f t="shared" si="11"/>
        <v xml:space="preserve"> </v>
      </c>
      <c r="W94" s="160" t="str">
        <f t="shared" si="11"/>
        <v xml:space="preserve"> </v>
      </c>
      <c r="X94" s="160" t="str">
        <f t="shared" si="11"/>
        <v xml:space="preserve"> </v>
      </c>
      <c r="Y94" s="160" t="str">
        <f t="shared" si="11"/>
        <v xml:space="preserve"> </v>
      </c>
      <c r="Z94" s="160" t="str">
        <f t="shared" si="11"/>
        <v xml:space="preserve"> </v>
      </c>
      <c r="AA94" s="160" t="str">
        <f t="shared" si="11"/>
        <v xml:space="preserve"> </v>
      </c>
      <c r="AB94" s="160" t="str">
        <f t="shared" si="11"/>
        <v xml:space="preserve"> </v>
      </c>
      <c r="AC94" s="160" t="str">
        <f t="shared" si="11"/>
        <v xml:space="preserve"> </v>
      </c>
      <c r="AD94" s="160" t="str">
        <f t="shared" si="11"/>
        <v xml:space="preserve"> </v>
      </c>
      <c r="AE94" s="160" t="str">
        <f t="shared" si="11"/>
        <v xml:space="preserve"> </v>
      </c>
      <c r="AF94" s="160" t="str">
        <f t="shared" si="11"/>
        <v xml:space="preserve"> </v>
      </c>
      <c r="AG94" s="160" t="str">
        <f t="shared" si="11"/>
        <v xml:space="preserve"> </v>
      </c>
      <c r="AH94" s="160" t="str">
        <f t="shared" si="11"/>
        <v xml:space="preserve"> </v>
      </c>
      <c r="AI94" s="160" t="str">
        <f t="shared" si="11"/>
        <v xml:space="preserve"> </v>
      </c>
      <c r="AJ94" s="160" t="str">
        <f t="shared" si="11"/>
        <v xml:space="preserve"> </v>
      </c>
      <c r="AK94" s="160" t="str">
        <f t="shared" si="11"/>
        <v xml:space="preserve"> </v>
      </c>
      <c r="AL94" s="160" t="str">
        <f t="shared" si="11"/>
        <v xml:space="preserve"> </v>
      </c>
      <c r="AM94" s="160" t="str">
        <f t="shared" si="11"/>
        <v xml:space="preserve"> </v>
      </c>
      <c r="AN94" s="160" t="str">
        <f t="shared" si="11"/>
        <v xml:space="preserve"> </v>
      </c>
      <c r="AO94" s="160" t="str">
        <f t="shared" si="11"/>
        <v xml:space="preserve"> </v>
      </c>
      <c r="AP94" s="160" t="str">
        <f t="shared" si="11"/>
        <v xml:space="preserve"> </v>
      </c>
      <c r="AQ94" s="160" t="str">
        <f t="shared" si="11"/>
        <v xml:space="preserve"> </v>
      </c>
      <c r="AR94" s="160" t="str">
        <f t="shared" si="11"/>
        <v xml:space="preserve"> </v>
      </c>
      <c r="AS94" s="160" t="str">
        <f t="shared" si="11"/>
        <v xml:space="preserve"> </v>
      </c>
      <c r="AT94" s="432"/>
      <c r="AU94" s="433"/>
    </row>
    <row r="95" spans="1:47" ht="25.5" customHeight="1" x14ac:dyDescent="0.25">
      <c r="A95" s="434" t="s">
        <v>40</v>
      </c>
      <c r="B95" s="435"/>
      <c r="C95" s="435"/>
      <c r="D95" s="435"/>
      <c r="E95" s="436"/>
      <c r="F95" s="161" t="str">
        <f t="shared" ref="F95:AS95" si="12">IF(F4=" "," ",IF(COUNTBLANK(F6:F85)=ROWS(F6:F85)," ",F88*100/F4))</f>
        <v xml:space="preserve"> </v>
      </c>
      <c r="G95" s="161" t="str">
        <f t="shared" si="12"/>
        <v xml:space="preserve"> </v>
      </c>
      <c r="H95" s="161" t="str">
        <f t="shared" si="12"/>
        <v xml:space="preserve"> </v>
      </c>
      <c r="I95" s="161" t="str">
        <f t="shared" si="12"/>
        <v xml:space="preserve"> </v>
      </c>
      <c r="J95" s="161" t="str">
        <f t="shared" si="12"/>
        <v xml:space="preserve"> </v>
      </c>
      <c r="K95" s="162" t="str">
        <f t="shared" si="12"/>
        <v xml:space="preserve"> </v>
      </c>
      <c r="L95" s="161" t="str">
        <f t="shared" si="12"/>
        <v xml:space="preserve"> </v>
      </c>
      <c r="M95" s="161" t="str">
        <f t="shared" si="12"/>
        <v xml:space="preserve"> </v>
      </c>
      <c r="N95" s="161" t="str">
        <f t="shared" si="12"/>
        <v xml:space="preserve"> </v>
      </c>
      <c r="O95" s="161" t="str">
        <f t="shared" si="12"/>
        <v xml:space="preserve"> </v>
      </c>
      <c r="P95" s="161" t="str">
        <f t="shared" si="12"/>
        <v xml:space="preserve"> </v>
      </c>
      <c r="Q95" s="161" t="str">
        <f t="shared" si="12"/>
        <v xml:space="preserve"> </v>
      </c>
      <c r="R95" s="161" t="str">
        <f t="shared" si="12"/>
        <v xml:space="preserve"> </v>
      </c>
      <c r="S95" s="161" t="str">
        <f t="shared" si="12"/>
        <v xml:space="preserve"> </v>
      </c>
      <c r="T95" s="161" t="str">
        <f t="shared" si="12"/>
        <v xml:space="preserve"> </v>
      </c>
      <c r="U95" s="161" t="str">
        <f t="shared" si="12"/>
        <v xml:space="preserve"> </v>
      </c>
      <c r="V95" s="161" t="str">
        <f t="shared" si="12"/>
        <v xml:space="preserve"> </v>
      </c>
      <c r="W95" s="161" t="str">
        <f t="shared" si="12"/>
        <v xml:space="preserve"> </v>
      </c>
      <c r="X95" s="161" t="str">
        <f t="shared" si="12"/>
        <v xml:space="preserve"> </v>
      </c>
      <c r="Y95" s="161" t="str">
        <f t="shared" si="12"/>
        <v xml:space="preserve"> </v>
      </c>
      <c r="Z95" s="161" t="str">
        <f t="shared" si="12"/>
        <v xml:space="preserve"> </v>
      </c>
      <c r="AA95" s="161" t="str">
        <f t="shared" si="12"/>
        <v xml:space="preserve"> </v>
      </c>
      <c r="AB95" s="161" t="str">
        <f t="shared" si="12"/>
        <v xml:space="preserve"> </v>
      </c>
      <c r="AC95" s="161" t="str">
        <f t="shared" si="12"/>
        <v xml:space="preserve"> </v>
      </c>
      <c r="AD95" s="161" t="str">
        <f t="shared" si="12"/>
        <v xml:space="preserve"> </v>
      </c>
      <c r="AE95" s="161" t="str">
        <f t="shared" si="12"/>
        <v xml:space="preserve"> </v>
      </c>
      <c r="AF95" s="161" t="str">
        <f t="shared" si="12"/>
        <v xml:space="preserve"> </v>
      </c>
      <c r="AG95" s="161" t="str">
        <f t="shared" si="12"/>
        <v xml:space="preserve"> </v>
      </c>
      <c r="AH95" s="161" t="str">
        <f t="shared" si="12"/>
        <v xml:space="preserve"> </v>
      </c>
      <c r="AI95" s="161" t="str">
        <f t="shared" si="12"/>
        <v xml:space="preserve"> </v>
      </c>
      <c r="AJ95" s="161" t="str">
        <f t="shared" si="12"/>
        <v xml:space="preserve"> </v>
      </c>
      <c r="AK95" s="161" t="str">
        <f t="shared" si="12"/>
        <v xml:space="preserve"> </v>
      </c>
      <c r="AL95" s="161" t="str">
        <f t="shared" si="12"/>
        <v xml:space="preserve"> </v>
      </c>
      <c r="AM95" s="161" t="str">
        <f t="shared" si="12"/>
        <v xml:space="preserve"> </v>
      </c>
      <c r="AN95" s="161" t="str">
        <f t="shared" si="12"/>
        <v xml:space="preserve"> </v>
      </c>
      <c r="AO95" s="161" t="str">
        <f t="shared" si="12"/>
        <v xml:space="preserve"> </v>
      </c>
      <c r="AP95" s="161" t="str">
        <f t="shared" si="12"/>
        <v xml:space="preserve"> </v>
      </c>
      <c r="AQ95" s="161" t="str">
        <f t="shared" si="12"/>
        <v xml:space="preserve"> </v>
      </c>
      <c r="AR95" s="161" t="str">
        <f t="shared" si="12"/>
        <v xml:space="preserve"> </v>
      </c>
      <c r="AS95" s="161" t="str">
        <f t="shared" si="12"/>
        <v xml:space="preserve"> </v>
      </c>
      <c r="AT95" s="440"/>
      <c r="AU95" s="442"/>
    </row>
    <row r="96" spans="1:47" ht="9.75" customHeight="1" x14ac:dyDescent="0.25">
      <c r="A96" s="437"/>
      <c r="B96" s="438"/>
      <c r="C96" s="438"/>
      <c r="D96" s="438"/>
      <c r="E96" s="439"/>
      <c r="F96" s="163" t="str">
        <f>IF(F95&lt;&gt;" ","%"," ")</f>
        <v xml:space="preserve"> </v>
      </c>
      <c r="G96" s="163" t="str">
        <f t="shared" ref="G96:AS96" si="13">IF(G95&lt;&gt;" ","%"," ")</f>
        <v xml:space="preserve"> </v>
      </c>
      <c r="H96" s="163" t="str">
        <f t="shared" si="13"/>
        <v xml:space="preserve"> </v>
      </c>
      <c r="I96" s="163" t="str">
        <f t="shared" si="13"/>
        <v xml:space="preserve"> </v>
      </c>
      <c r="J96" s="163" t="str">
        <f t="shared" si="13"/>
        <v xml:space="preserve"> </v>
      </c>
      <c r="K96" s="163" t="str">
        <f t="shared" si="13"/>
        <v xml:space="preserve"> </v>
      </c>
      <c r="L96" s="163" t="str">
        <f t="shared" si="13"/>
        <v xml:space="preserve"> </v>
      </c>
      <c r="M96" s="163" t="str">
        <f t="shared" si="13"/>
        <v xml:space="preserve"> </v>
      </c>
      <c r="N96" s="163" t="str">
        <f t="shared" si="13"/>
        <v xml:space="preserve"> </v>
      </c>
      <c r="O96" s="163" t="str">
        <f t="shared" si="13"/>
        <v xml:space="preserve"> </v>
      </c>
      <c r="P96" s="163" t="str">
        <f t="shared" si="13"/>
        <v xml:space="preserve"> </v>
      </c>
      <c r="Q96" s="163" t="str">
        <f t="shared" si="13"/>
        <v xml:space="preserve"> </v>
      </c>
      <c r="R96" s="163" t="str">
        <f t="shared" si="13"/>
        <v xml:space="preserve"> </v>
      </c>
      <c r="S96" s="163" t="str">
        <f t="shared" si="13"/>
        <v xml:space="preserve"> </v>
      </c>
      <c r="T96" s="163" t="str">
        <f t="shared" si="13"/>
        <v xml:space="preserve"> </v>
      </c>
      <c r="U96" s="163" t="str">
        <f t="shared" si="13"/>
        <v xml:space="preserve"> </v>
      </c>
      <c r="V96" s="163" t="str">
        <f t="shared" si="13"/>
        <v xml:space="preserve"> </v>
      </c>
      <c r="W96" s="163" t="str">
        <f t="shared" si="13"/>
        <v xml:space="preserve"> </v>
      </c>
      <c r="X96" s="163" t="str">
        <f t="shared" si="13"/>
        <v xml:space="preserve"> </v>
      </c>
      <c r="Y96" s="163" t="str">
        <f t="shared" si="13"/>
        <v xml:space="preserve"> </v>
      </c>
      <c r="Z96" s="163" t="str">
        <f t="shared" si="13"/>
        <v xml:space="preserve"> </v>
      </c>
      <c r="AA96" s="163" t="str">
        <f t="shared" si="13"/>
        <v xml:space="preserve"> </v>
      </c>
      <c r="AB96" s="163" t="str">
        <f t="shared" si="13"/>
        <v xml:space="preserve"> </v>
      </c>
      <c r="AC96" s="163" t="str">
        <f t="shared" si="13"/>
        <v xml:space="preserve"> </v>
      </c>
      <c r="AD96" s="163" t="str">
        <f t="shared" si="13"/>
        <v xml:space="preserve"> </v>
      </c>
      <c r="AE96" s="163" t="str">
        <f t="shared" si="13"/>
        <v xml:space="preserve"> </v>
      </c>
      <c r="AF96" s="163" t="str">
        <f t="shared" si="13"/>
        <v xml:space="preserve"> </v>
      </c>
      <c r="AG96" s="163" t="str">
        <f t="shared" si="13"/>
        <v xml:space="preserve"> </v>
      </c>
      <c r="AH96" s="163" t="str">
        <f t="shared" si="13"/>
        <v xml:space="preserve"> </v>
      </c>
      <c r="AI96" s="163" t="str">
        <f t="shared" si="13"/>
        <v xml:space="preserve"> </v>
      </c>
      <c r="AJ96" s="163" t="str">
        <f t="shared" si="13"/>
        <v xml:space="preserve"> </v>
      </c>
      <c r="AK96" s="163" t="str">
        <f t="shared" si="13"/>
        <v xml:space="preserve"> </v>
      </c>
      <c r="AL96" s="163" t="str">
        <f t="shared" si="13"/>
        <v xml:space="preserve"> </v>
      </c>
      <c r="AM96" s="163" t="str">
        <f t="shared" si="13"/>
        <v xml:space="preserve"> </v>
      </c>
      <c r="AN96" s="163" t="str">
        <f t="shared" si="13"/>
        <v xml:space="preserve"> </v>
      </c>
      <c r="AO96" s="163" t="str">
        <f t="shared" si="13"/>
        <v xml:space="preserve"> </v>
      </c>
      <c r="AP96" s="163" t="str">
        <f t="shared" si="13"/>
        <v xml:space="preserve"> </v>
      </c>
      <c r="AQ96" s="163" t="str">
        <f t="shared" si="13"/>
        <v xml:space="preserve"> </v>
      </c>
      <c r="AR96" s="163" t="str">
        <f t="shared" si="13"/>
        <v xml:space="preserve"> </v>
      </c>
      <c r="AS96" s="163" t="str">
        <f t="shared" si="13"/>
        <v xml:space="preserve"> </v>
      </c>
      <c r="AT96" s="441"/>
      <c r="AU96" s="443"/>
    </row>
    <row r="97" spans="1:47" ht="9.75" customHeight="1" x14ac:dyDescent="0.25">
      <c r="A97" s="113"/>
      <c r="B97" s="113"/>
      <c r="C97" s="113"/>
      <c r="D97" s="113"/>
      <c r="E97" s="113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05"/>
      <c r="AU97" s="105"/>
    </row>
    <row r="98" spans="1:47" ht="9.75" customHeight="1" x14ac:dyDescent="0.25">
      <c r="A98" s="113"/>
      <c r="B98" s="113"/>
      <c r="C98" s="113"/>
      <c r="D98" s="113"/>
      <c r="E98" s="113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  <c r="AR98" s="112"/>
      <c r="AS98" s="112"/>
      <c r="AT98" s="105"/>
      <c r="AU98" s="105"/>
    </row>
    <row r="99" spans="1:47" ht="9.75" customHeight="1" x14ac:dyDescent="0.25">
      <c r="A99" s="113"/>
      <c r="B99" s="113"/>
      <c r="C99" s="113"/>
      <c r="D99" s="113"/>
      <c r="E99" s="113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05"/>
      <c r="AU99" s="105"/>
    </row>
    <row r="100" spans="1:47" ht="9.75" customHeight="1" x14ac:dyDescent="0.25">
      <c r="A100" s="113"/>
      <c r="B100" s="113"/>
      <c r="C100" s="113"/>
      <c r="D100" s="113"/>
      <c r="E100" s="113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05"/>
      <c r="AU100" s="105"/>
    </row>
    <row r="101" spans="1:47" ht="9.75" customHeight="1" x14ac:dyDescent="0.25">
      <c r="A101" s="113"/>
      <c r="B101" s="113"/>
      <c r="C101" s="113"/>
      <c r="D101" s="113"/>
      <c r="E101" s="113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05"/>
      <c r="AU101" s="105"/>
    </row>
    <row r="102" spans="1:47" ht="9.75" customHeight="1" x14ac:dyDescent="0.25">
      <c r="A102" s="113"/>
      <c r="B102" s="113"/>
      <c r="C102" s="113"/>
      <c r="D102" s="113"/>
      <c r="E102" s="113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05"/>
      <c r="AU102" s="105"/>
    </row>
    <row r="103" spans="1:47" ht="9.75" customHeight="1" x14ac:dyDescent="0.25">
      <c r="A103" s="113"/>
      <c r="B103" s="113"/>
      <c r="C103" s="113"/>
      <c r="D103" s="113"/>
      <c r="E103" s="113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05"/>
      <c r="AU103" s="105"/>
    </row>
    <row r="104" spans="1:47" ht="9.75" customHeight="1" x14ac:dyDescent="0.25">
      <c r="A104" s="113"/>
      <c r="B104" s="113"/>
      <c r="C104" s="113"/>
      <c r="D104" s="113"/>
      <c r="E104" s="113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  <c r="AR104" s="112"/>
      <c r="AS104" s="112"/>
      <c r="AT104" s="105"/>
      <c r="AU104" s="105"/>
    </row>
    <row r="105" spans="1:47" ht="9.75" customHeight="1" x14ac:dyDescent="0.25">
      <c r="A105" s="113"/>
      <c r="B105" s="113"/>
      <c r="C105" s="113"/>
      <c r="D105" s="113"/>
      <c r="E105" s="113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  <c r="AR105" s="112"/>
      <c r="AS105" s="112"/>
      <c r="AT105" s="105"/>
      <c r="AU105" s="105"/>
    </row>
    <row r="106" spans="1:47" ht="9.75" customHeight="1" x14ac:dyDescent="0.25">
      <c r="A106" s="113"/>
      <c r="B106" s="113"/>
      <c r="C106" s="113"/>
      <c r="D106" s="113"/>
      <c r="E106" s="113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  <c r="AR106" s="112"/>
      <c r="AS106" s="112"/>
      <c r="AT106" s="105"/>
      <c r="AU106" s="105"/>
    </row>
    <row r="107" spans="1:47" ht="9.75" customHeight="1" x14ac:dyDescent="0.25">
      <c r="A107" s="113"/>
      <c r="B107" s="113"/>
      <c r="C107" s="113"/>
      <c r="D107" s="113"/>
      <c r="E107" s="113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/>
      <c r="AR107" s="112"/>
      <c r="AS107" s="112"/>
      <c r="AT107" s="105"/>
      <c r="AU107" s="105"/>
    </row>
    <row r="108" spans="1:47" ht="9.75" customHeight="1" x14ac:dyDescent="0.25">
      <c r="A108" s="113"/>
      <c r="B108" s="113"/>
      <c r="C108" s="113"/>
      <c r="D108" s="113"/>
      <c r="E108" s="113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  <c r="AP108" s="112"/>
      <c r="AQ108" s="112"/>
      <c r="AR108" s="112"/>
      <c r="AS108" s="112"/>
      <c r="AT108" s="105"/>
      <c r="AU108" s="105"/>
    </row>
    <row r="109" spans="1:47" ht="9.75" customHeight="1" x14ac:dyDescent="0.25">
      <c r="A109" s="113"/>
      <c r="B109" s="113"/>
      <c r="C109" s="113"/>
      <c r="D109" s="113"/>
      <c r="E109" s="113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  <c r="AR109" s="112"/>
      <c r="AS109" s="112"/>
      <c r="AT109" s="105"/>
      <c r="AU109" s="105"/>
    </row>
    <row r="110" spans="1:47" ht="9.75" customHeight="1" x14ac:dyDescent="0.25">
      <c r="A110" s="113"/>
      <c r="B110" s="113"/>
      <c r="C110" s="113"/>
      <c r="D110" s="113"/>
      <c r="E110" s="113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  <c r="AR110" s="112"/>
      <c r="AS110" s="112"/>
      <c r="AT110" s="105"/>
      <c r="AU110" s="105"/>
    </row>
    <row r="111" spans="1:47" ht="9.75" customHeight="1" x14ac:dyDescent="0.25">
      <c r="A111" s="113"/>
      <c r="B111" s="113"/>
      <c r="C111" s="113"/>
      <c r="D111" s="113"/>
      <c r="E111" s="113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s="112"/>
      <c r="AP111" s="112"/>
      <c r="AQ111" s="112"/>
      <c r="AR111" s="112"/>
      <c r="AS111" s="112"/>
      <c r="AT111" s="105"/>
      <c r="AU111" s="105"/>
    </row>
    <row r="112" spans="1:47" ht="9.75" customHeight="1" x14ac:dyDescent="0.25">
      <c r="A112" s="113"/>
      <c r="B112" s="113"/>
      <c r="C112" s="113"/>
      <c r="D112" s="113"/>
      <c r="E112" s="113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05"/>
      <c r="AU112" s="105"/>
    </row>
    <row r="113" spans="1:47" ht="9.75" customHeight="1" x14ac:dyDescent="0.25">
      <c r="A113" s="113"/>
      <c r="B113" s="113"/>
      <c r="C113" s="113"/>
      <c r="D113" s="113"/>
      <c r="E113" s="113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2"/>
      <c r="AO113" s="112"/>
      <c r="AP113" s="112"/>
      <c r="AQ113" s="112"/>
      <c r="AR113" s="112"/>
      <c r="AS113" s="112"/>
      <c r="AT113" s="105"/>
      <c r="AU113" s="105"/>
    </row>
    <row r="114" spans="1:47" ht="9.75" customHeight="1" x14ac:dyDescent="0.25">
      <c r="A114" s="164"/>
      <c r="B114" s="164"/>
      <c r="C114" s="164"/>
      <c r="D114" s="164"/>
      <c r="E114" s="164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65"/>
      <c r="AU114" s="165"/>
    </row>
    <row r="115" spans="1:47" ht="12.75" customHeight="1" x14ac:dyDescent="0.25">
      <c r="A115" s="421" t="s">
        <v>41</v>
      </c>
      <c r="B115" s="421"/>
      <c r="C115" s="421"/>
      <c r="D115" s="421"/>
      <c r="E115" s="427" t="s">
        <v>147</v>
      </c>
      <c r="F115" s="428"/>
      <c r="G115" s="428"/>
      <c r="H115" s="428"/>
      <c r="I115" s="428"/>
      <c r="J115" s="428"/>
      <c r="K115" s="428"/>
      <c r="L115" s="428"/>
      <c r="M115" s="428"/>
      <c r="N115" s="428"/>
      <c r="O115" s="428"/>
      <c r="P115" s="428"/>
      <c r="Q115" s="428"/>
      <c r="R115" s="428"/>
      <c r="S115" s="428"/>
      <c r="T115" s="428"/>
      <c r="U115" s="428"/>
      <c r="V115" s="428"/>
      <c r="W115" s="429"/>
      <c r="X115" s="427" t="s">
        <v>148</v>
      </c>
      <c r="Y115" s="428"/>
      <c r="Z115" s="428"/>
      <c r="AA115" s="428"/>
      <c r="AB115" s="428"/>
      <c r="AC115" s="428"/>
      <c r="AD115" s="428"/>
      <c r="AE115" s="428"/>
      <c r="AF115" s="428"/>
      <c r="AG115" s="428"/>
      <c r="AH115" s="428"/>
      <c r="AI115" s="428"/>
      <c r="AJ115" s="428"/>
      <c r="AK115" s="428"/>
      <c r="AL115" s="428"/>
      <c r="AM115" s="428"/>
      <c r="AN115" s="428"/>
      <c r="AO115" s="428"/>
      <c r="AP115" s="428"/>
      <c r="AQ115" s="428"/>
      <c r="AR115" s="428"/>
      <c r="AS115" s="428"/>
      <c r="AT115" s="428"/>
      <c r="AU115" s="166"/>
    </row>
    <row r="116" spans="1:47" ht="12" customHeight="1" x14ac:dyDescent="0.25">
      <c r="A116" s="408" t="s">
        <v>120</v>
      </c>
      <c r="B116" s="409"/>
      <c r="C116" s="430" t="str">
        <f>IF(COUNTIF(AT6:AT85," ")=ROWS(AT6:AT85)," ",LARGE(AT6:AT85,1))</f>
        <v xml:space="preserve"> </v>
      </c>
      <c r="D116" s="430"/>
      <c r="E116" s="95"/>
      <c r="F116" s="96"/>
      <c r="G116" s="96"/>
      <c r="H116" s="95"/>
      <c r="I116" s="97"/>
      <c r="J116" s="97"/>
      <c r="K116" s="97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  <c r="AS116" s="98"/>
      <c r="AT116" s="167"/>
      <c r="AU116" s="165"/>
    </row>
    <row r="117" spans="1:47" ht="14.1" customHeight="1" x14ac:dyDescent="0.25">
      <c r="A117" s="408" t="s">
        <v>18</v>
      </c>
      <c r="B117" s="409"/>
      <c r="C117" s="430" t="str">
        <f>IF(COUNTIF(AT6:AT85," ")=ROWS(AT6:AT85)," ",SMALL(AT6:AT85,1))</f>
        <v xml:space="preserve"> </v>
      </c>
      <c r="D117" s="430"/>
      <c r="E117" s="95"/>
      <c r="F117" s="96"/>
      <c r="G117" s="96"/>
      <c r="H117" s="95"/>
      <c r="I117" s="97"/>
      <c r="J117" s="97"/>
      <c r="K117" s="97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167"/>
      <c r="AU117" s="165"/>
    </row>
    <row r="118" spans="1:47" ht="14.1" customHeight="1" x14ac:dyDescent="0.25">
      <c r="A118" s="414" t="s">
        <v>19</v>
      </c>
      <c r="B118" s="414"/>
      <c r="C118" s="423" t="str">
        <f>AT88</f>
        <v xml:space="preserve"> </v>
      </c>
      <c r="D118" s="423"/>
      <c r="E118" s="95"/>
      <c r="F118" s="96"/>
      <c r="G118" s="96"/>
      <c r="H118" s="95"/>
      <c r="I118" s="97"/>
      <c r="J118" s="97"/>
      <c r="K118" s="97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424"/>
      <c r="AG118" s="424"/>
      <c r="AH118" s="424"/>
      <c r="AI118" s="424"/>
      <c r="AJ118" s="424"/>
      <c r="AK118" s="424"/>
      <c r="AL118" s="424"/>
      <c r="AM118" s="424"/>
      <c r="AN118" s="424"/>
      <c r="AO118" s="98"/>
      <c r="AP118" s="98"/>
      <c r="AQ118" s="98"/>
      <c r="AR118" s="98"/>
      <c r="AS118" s="98"/>
      <c r="AT118" s="167"/>
      <c r="AU118" s="165"/>
    </row>
    <row r="119" spans="1:47" ht="14.1" customHeight="1" x14ac:dyDescent="0.25">
      <c r="A119" s="425" t="s">
        <v>130</v>
      </c>
      <c r="B119" s="426"/>
      <c r="C119" s="102" t="s">
        <v>121</v>
      </c>
      <c r="D119" s="102" t="s">
        <v>122</v>
      </c>
      <c r="E119" s="95"/>
      <c r="F119" s="96"/>
      <c r="G119" s="96"/>
      <c r="H119" s="95"/>
      <c r="I119" s="97"/>
      <c r="J119" s="97"/>
      <c r="K119" s="97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167"/>
      <c r="AU119" s="165"/>
    </row>
    <row r="120" spans="1:47" ht="14.1" customHeight="1" x14ac:dyDescent="0.25">
      <c r="A120" s="418" t="s">
        <v>36</v>
      </c>
      <c r="B120" s="419"/>
      <c r="C120" s="103">
        <f>COUNTIFS($AT$6:$AT$85,"&gt;=0",$AT$6:$AT$85,"&lt;=29")</f>
        <v>0</v>
      </c>
      <c r="D120" s="104" t="str">
        <f>IF(C120=0," ",100*C120/C129)</f>
        <v xml:space="preserve"> </v>
      </c>
      <c r="E120" s="95"/>
      <c r="F120" s="96"/>
      <c r="G120" s="96"/>
      <c r="H120" s="95"/>
      <c r="I120" s="97"/>
      <c r="J120" s="97"/>
      <c r="K120" s="97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165"/>
      <c r="AU120" s="165"/>
    </row>
    <row r="121" spans="1:47" ht="14.1" customHeight="1" x14ac:dyDescent="0.25">
      <c r="A121" s="418" t="s">
        <v>35</v>
      </c>
      <c r="B121" s="419"/>
      <c r="C121" s="103">
        <f>COUNTIFS($AT$6:$AT$85,"&gt;=30",$AT$6:$AT$85,"&lt;=39")</f>
        <v>0</v>
      </c>
      <c r="D121" s="104" t="str">
        <f>IF(C121=0," ",100*C121/C129)</f>
        <v xml:space="preserve"> </v>
      </c>
      <c r="E121" s="95"/>
      <c r="F121" s="96"/>
      <c r="G121" s="96"/>
      <c r="H121" s="95"/>
      <c r="I121" s="97"/>
      <c r="J121" s="97"/>
      <c r="K121" s="97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165"/>
      <c r="AU121" s="165"/>
    </row>
    <row r="122" spans="1:47" ht="14.1" customHeight="1" x14ac:dyDescent="0.25">
      <c r="A122" s="418" t="s">
        <v>34</v>
      </c>
      <c r="B122" s="419"/>
      <c r="C122" s="103">
        <f>COUNTIFS($AT$6:$AT$85,"&gt;=40",$AT$6:$AT$85,"&lt;=49")</f>
        <v>0</v>
      </c>
      <c r="D122" s="104" t="str">
        <f>IF(C122=0," ",100*C122/C129)</f>
        <v xml:space="preserve"> </v>
      </c>
      <c r="E122" s="95"/>
      <c r="F122" s="96"/>
      <c r="G122" s="96"/>
      <c r="H122" s="95"/>
      <c r="I122" s="97"/>
      <c r="J122" s="97"/>
      <c r="K122" s="97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165"/>
      <c r="AU122" s="165"/>
    </row>
    <row r="123" spans="1:47" ht="14.1" customHeight="1" x14ac:dyDescent="0.25">
      <c r="A123" s="418" t="s">
        <v>33</v>
      </c>
      <c r="B123" s="419"/>
      <c r="C123" s="103">
        <f>COUNTIFS($AT$6:$AT$85,"&gt;=50",$AT$6:$AT$85,"&lt;=59")</f>
        <v>0</v>
      </c>
      <c r="D123" s="104" t="str">
        <f>IF(C123=0," ",100*C123/C129)</f>
        <v xml:space="preserve"> </v>
      </c>
      <c r="E123" s="95"/>
      <c r="F123" s="96"/>
      <c r="G123" s="96"/>
      <c r="H123" s="95"/>
      <c r="I123" s="97"/>
      <c r="J123" s="97"/>
      <c r="K123" s="97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165"/>
      <c r="AU123" s="165"/>
    </row>
    <row r="124" spans="1:47" ht="14.1" customHeight="1" x14ac:dyDescent="0.25">
      <c r="A124" s="418" t="s">
        <v>29</v>
      </c>
      <c r="B124" s="419"/>
      <c r="C124" s="103">
        <f>COUNTIFS($AT$6:$AT$85,"&gt;=60",$AT$6:$AT$85,"&lt;=69")</f>
        <v>0</v>
      </c>
      <c r="D124" s="104" t="str">
        <f>IF(C124=0," ",100*C124/C129)</f>
        <v xml:space="preserve"> </v>
      </c>
      <c r="E124" s="95"/>
      <c r="F124" s="96"/>
      <c r="G124" s="96"/>
      <c r="H124" s="95"/>
      <c r="I124" s="97"/>
      <c r="J124" s="97"/>
      <c r="K124" s="97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165"/>
      <c r="AU124" s="165"/>
    </row>
    <row r="125" spans="1:47" ht="14.1" customHeight="1" x14ac:dyDescent="0.25">
      <c r="A125" s="418" t="s">
        <v>32</v>
      </c>
      <c r="B125" s="419"/>
      <c r="C125" s="103">
        <f>COUNTIFS($AT$6:$AT$85,"&gt;=70",$AT$6:$AT$85,"&lt;=74")</f>
        <v>0</v>
      </c>
      <c r="D125" s="104" t="str">
        <f>IF(C125=0," ",100*C125/C129)</f>
        <v xml:space="preserve"> </v>
      </c>
      <c r="E125" s="95"/>
      <c r="F125" s="96"/>
      <c r="G125" s="96"/>
      <c r="H125" s="95"/>
      <c r="I125" s="97"/>
      <c r="J125" s="97"/>
      <c r="K125" s="97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165"/>
      <c r="AU125" s="165"/>
    </row>
    <row r="126" spans="1:47" ht="14.1" customHeight="1" x14ac:dyDescent="0.3">
      <c r="A126" s="418" t="s">
        <v>31</v>
      </c>
      <c r="B126" s="419"/>
      <c r="C126" s="103">
        <f>COUNTIFS($AT$6:$AT$85,"&gt;=75",$AT$6:$AT$85,"&lt;=79")</f>
        <v>0</v>
      </c>
      <c r="D126" s="104" t="str">
        <f>IF(C126=0," ",100*C126/C129)</f>
        <v xml:space="preserve"> </v>
      </c>
      <c r="E126" s="106"/>
      <c r="F126" s="107"/>
      <c r="G126" s="108"/>
      <c r="H126" s="109"/>
      <c r="I126" s="109"/>
      <c r="J126" s="109"/>
      <c r="K126" s="109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165"/>
      <c r="AU126" s="165"/>
    </row>
    <row r="127" spans="1:47" ht="14.1" customHeight="1" x14ac:dyDescent="0.25">
      <c r="A127" s="418" t="s">
        <v>30</v>
      </c>
      <c r="B127" s="419"/>
      <c r="C127" s="103">
        <f>COUNTIFS($AT$6:$AT$85,"&gt;=80",$AT$6:$AT$85,"&lt;=89")</f>
        <v>0</v>
      </c>
      <c r="D127" s="104" t="str">
        <f>IF(C127=0," ",100*C127/C129)</f>
        <v xml:space="preserve"> </v>
      </c>
      <c r="E127" s="106"/>
      <c r="F127" s="106"/>
      <c r="G127" s="106"/>
      <c r="H127" s="110"/>
      <c r="I127" s="110"/>
      <c r="J127" s="110"/>
      <c r="K127" s="110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65"/>
      <c r="AU127" s="165"/>
    </row>
    <row r="128" spans="1:47" ht="12" customHeight="1" x14ac:dyDescent="0.25">
      <c r="A128" s="418" t="s">
        <v>28</v>
      </c>
      <c r="B128" s="419"/>
      <c r="C128" s="103">
        <f>COUNTIFS($AT$6:$AT$85,"&gt;=90",$AT$6:$AT$85,"&lt;=100")</f>
        <v>0</v>
      </c>
      <c r="D128" s="104" t="str">
        <f>IF(C128=0," ",100*C128/C129)</f>
        <v xml:space="preserve"> </v>
      </c>
      <c r="E128" s="113"/>
      <c r="F128" s="112"/>
      <c r="G128" s="112"/>
      <c r="H128" s="112"/>
      <c r="I128" s="112"/>
      <c r="J128" s="112"/>
      <c r="K128" s="112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65"/>
      <c r="AU128" s="165"/>
    </row>
    <row r="129" spans="1:47" ht="14.25" customHeight="1" x14ac:dyDescent="0.25">
      <c r="A129" s="420" t="s">
        <v>123</v>
      </c>
      <c r="B129" s="409"/>
      <c r="C129" s="408" t="str">
        <f>IF(SUM(C120:C128)=0," ",SUM(C120:C128))</f>
        <v xml:space="preserve"> </v>
      </c>
      <c r="D129" s="409"/>
      <c r="E129" s="113"/>
      <c r="F129" s="112"/>
      <c r="G129" s="112"/>
      <c r="H129" s="112"/>
      <c r="I129" s="112"/>
      <c r="J129" s="112"/>
      <c r="K129" s="112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65"/>
      <c r="AU129" s="165"/>
    </row>
    <row r="130" spans="1:47" ht="12.75" customHeight="1" x14ac:dyDescent="0.25">
      <c r="A130" s="421" t="s">
        <v>127</v>
      </c>
      <c r="B130" s="421"/>
      <c r="C130" s="421"/>
      <c r="D130" s="421"/>
      <c r="E130" s="421" t="s">
        <v>128</v>
      </c>
      <c r="F130" s="421"/>
      <c r="G130" s="421"/>
      <c r="H130" s="421"/>
      <c r="I130" s="421"/>
      <c r="J130" s="421"/>
      <c r="K130" s="421"/>
      <c r="L130" s="421"/>
      <c r="M130" s="421"/>
      <c r="N130" s="421"/>
      <c r="O130" s="421"/>
      <c r="P130" s="421"/>
      <c r="Q130" s="421"/>
      <c r="R130" s="421"/>
      <c r="S130" s="421"/>
      <c r="T130" s="421"/>
      <c r="U130" s="421"/>
      <c r="V130" s="421"/>
      <c r="W130" s="421"/>
      <c r="X130" s="422" t="s">
        <v>129</v>
      </c>
      <c r="Y130" s="422"/>
      <c r="Z130" s="422"/>
      <c r="AA130" s="422"/>
      <c r="AB130" s="422"/>
      <c r="AC130" s="422"/>
      <c r="AD130" s="422"/>
      <c r="AE130" s="422"/>
      <c r="AF130" s="422"/>
      <c r="AG130" s="422"/>
      <c r="AH130" s="422"/>
      <c r="AI130" s="422"/>
      <c r="AJ130" s="422"/>
      <c r="AK130" s="422"/>
      <c r="AL130" s="422"/>
      <c r="AM130" s="422"/>
      <c r="AN130" s="131"/>
      <c r="AO130" s="131"/>
      <c r="AP130" s="168"/>
      <c r="AQ130" s="131"/>
      <c r="AR130" s="131"/>
      <c r="AS130" s="131"/>
      <c r="AT130" s="131"/>
      <c r="AU130" s="106"/>
    </row>
    <row r="131" spans="1:47" x14ac:dyDescent="0.25">
      <c r="A131" s="414" t="s">
        <v>119</v>
      </c>
      <c r="B131" s="414"/>
      <c r="C131" s="101" t="s">
        <v>136</v>
      </c>
      <c r="D131" s="101" t="s">
        <v>135</v>
      </c>
      <c r="E131" s="94"/>
      <c r="F131" s="94"/>
      <c r="G131" s="94"/>
      <c r="H131" s="94"/>
      <c r="I131" s="94"/>
      <c r="J131" s="94"/>
      <c r="K131" s="94"/>
      <c r="L131" s="115"/>
      <c r="M131" s="115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06"/>
      <c r="AH131" s="106"/>
      <c r="AI131" s="106"/>
      <c r="AJ131" s="106"/>
      <c r="AK131" s="106"/>
      <c r="AL131" s="106"/>
      <c r="AM131" s="106"/>
      <c r="AN131" s="131"/>
      <c r="AO131" s="415" t="s">
        <v>20</v>
      </c>
      <c r="AP131" s="415"/>
      <c r="AQ131" s="415"/>
      <c r="AR131" s="415"/>
      <c r="AS131" s="415"/>
      <c r="AT131" s="415"/>
      <c r="AU131" s="106"/>
    </row>
    <row r="132" spans="1:47" ht="13.8" x14ac:dyDescent="0.3">
      <c r="A132" s="414" t="str">
        <f>IF('Öğrenme Çıktıları'!R194&gt;0,'Öğrenme Çıktıları'!R153," ")</f>
        <v xml:space="preserve"> </v>
      </c>
      <c r="B132" s="414"/>
      <c r="C132" s="117" t="str">
        <f>IF('Öğrenme Çıktıları'!R194&gt;0,'Öğrenme Çıktıları'!R194," ")</f>
        <v xml:space="preserve"> </v>
      </c>
      <c r="D132" s="118" t="str">
        <f>IF('Öğrenme Çıktıları'!R194&gt;0,'Öğrenme Çıktıları'!R195," ")</f>
        <v xml:space="preserve"> </v>
      </c>
      <c r="E132" s="94"/>
      <c r="F132" s="94"/>
      <c r="G132" s="94"/>
      <c r="H132" s="94"/>
      <c r="I132" s="94"/>
      <c r="J132" s="94"/>
      <c r="K132" s="94"/>
      <c r="L132" s="119"/>
      <c r="M132" s="119"/>
      <c r="N132" s="120"/>
      <c r="O132" s="120"/>
      <c r="P132" s="120"/>
      <c r="Q132" s="120"/>
      <c r="R132" s="120"/>
      <c r="S132" s="120"/>
      <c r="T132" s="120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2"/>
      <c r="AH132" s="122"/>
      <c r="AI132" s="122"/>
      <c r="AJ132" s="122"/>
      <c r="AK132" s="122"/>
      <c r="AL132" s="122"/>
      <c r="AM132" s="122"/>
      <c r="AN132" s="169"/>
      <c r="AO132" s="415">
        <f ca="1">TODAY()</f>
        <v>46050</v>
      </c>
      <c r="AP132" s="415"/>
      <c r="AQ132" s="415"/>
      <c r="AR132" s="415"/>
      <c r="AS132" s="415"/>
      <c r="AT132" s="415"/>
      <c r="AU132" s="122"/>
    </row>
    <row r="133" spans="1:47" ht="13.8" x14ac:dyDescent="0.25">
      <c r="A133" s="408" t="str">
        <f>IF('Öğrenme Çıktıları'!S194&gt;0,'Öğrenme Çıktıları'!S153," ")</f>
        <v xml:space="preserve"> </v>
      </c>
      <c r="B133" s="409"/>
      <c r="C133" s="117" t="str">
        <f>IF('Öğrenme Çıktıları'!S194&gt;0,'Öğrenme Çıktıları'!S194," ")</f>
        <v xml:space="preserve"> </v>
      </c>
      <c r="D133" s="118" t="str">
        <f>IF('Öğrenme Çıktıları'!S194&gt;0,'Öğrenme Çıktıları'!S195," ")</f>
        <v xml:space="preserve"> </v>
      </c>
      <c r="E133" s="94"/>
      <c r="F133" s="94"/>
      <c r="G133" s="94"/>
      <c r="H133" s="94"/>
      <c r="I133" s="94"/>
      <c r="J133" s="94"/>
      <c r="K133" s="94"/>
      <c r="L133" s="123"/>
      <c r="M133" s="123"/>
      <c r="N133" s="120"/>
      <c r="O133" s="120"/>
      <c r="P133" s="120"/>
      <c r="Q133" s="120"/>
      <c r="R133" s="120"/>
      <c r="S133" s="120"/>
      <c r="T133" s="120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70"/>
      <c r="AH133" s="170"/>
      <c r="AI133" s="170"/>
      <c r="AJ133" s="170"/>
      <c r="AK133" s="170"/>
      <c r="AL133" s="170"/>
      <c r="AM133" s="170"/>
      <c r="AN133" s="171"/>
      <c r="AO133" s="415">
        <f>'Ders Bilgileri'!E17</f>
        <v>0</v>
      </c>
      <c r="AP133" s="415"/>
      <c r="AQ133" s="415"/>
      <c r="AR133" s="415"/>
      <c r="AS133" s="415"/>
      <c r="AT133" s="415"/>
      <c r="AU133" s="170"/>
    </row>
    <row r="134" spans="1:47" ht="12" customHeight="1" x14ac:dyDescent="0.25">
      <c r="A134" s="414" t="str">
        <f>IF('Öğrenme Çıktıları'!T194&gt;0,'Öğrenme Çıktıları'!T153," ")</f>
        <v xml:space="preserve"> </v>
      </c>
      <c r="B134" s="414"/>
      <c r="C134" s="117" t="str">
        <f>IF('Öğrenme Çıktıları'!T194&gt;0,'Öğrenme Çıktıları'!T194," ")</f>
        <v xml:space="preserve"> </v>
      </c>
      <c r="D134" s="118" t="str">
        <f>IF('Öğrenme Çıktıları'!T194&gt;0,'Öğrenme Çıktıları'!T195," ")</f>
        <v xml:space="preserve"> </v>
      </c>
      <c r="E134" s="94"/>
      <c r="F134" s="94"/>
      <c r="G134" s="94"/>
      <c r="H134" s="94"/>
      <c r="I134" s="94"/>
      <c r="J134" s="94"/>
      <c r="K134" s="94"/>
      <c r="L134" s="125"/>
      <c r="M134" s="125"/>
      <c r="N134" s="126"/>
      <c r="O134" s="126"/>
      <c r="P134" s="126"/>
      <c r="Q134" s="126"/>
      <c r="R134" s="126"/>
      <c r="S134" s="126"/>
      <c r="T134" s="126"/>
      <c r="U134" s="126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8"/>
      <c r="AH134" s="128"/>
      <c r="AI134" s="128"/>
      <c r="AJ134" s="128"/>
      <c r="AK134" s="128"/>
      <c r="AL134" s="128"/>
      <c r="AM134" s="128"/>
      <c r="AN134" s="172"/>
      <c r="AO134" s="415" t="s">
        <v>27</v>
      </c>
      <c r="AP134" s="415"/>
      <c r="AQ134" s="415"/>
      <c r="AR134" s="415"/>
      <c r="AS134" s="415"/>
      <c r="AT134" s="415"/>
      <c r="AU134" s="128"/>
    </row>
    <row r="135" spans="1:47" ht="12" customHeight="1" x14ac:dyDescent="0.25">
      <c r="A135" s="408" t="str">
        <f>IF('Öğrenme Çıktıları'!U194&gt;0,'Öğrenme Çıktıları'!U153," ")</f>
        <v xml:space="preserve"> </v>
      </c>
      <c r="B135" s="409"/>
      <c r="C135" s="117" t="str">
        <f>IF('Öğrenme Çıktıları'!U194&gt;0,'Öğrenme Çıktıları'!U194," ")</f>
        <v xml:space="preserve"> </v>
      </c>
      <c r="D135" s="118" t="str">
        <f>IF('Öğrenme Çıktıları'!U194&gt;0,'Öğrenme Çıktıları'!U195," ")</f>
        <v xml:space="preserve"> </v>
      </c>
      <c r="E135" s="94"/>
      <c r="F135" s="94"/>
      <c r="G135" s="94"/>
      <c r="H135" s="94"/>
      <c r="I135" s="94"/>
      <c r="J135" s="94"/>
      <c r="K135" s="94"/>
      <c r="L135" s="125"/>
      <c r="M135" s="125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9"/>
      <c r="AH135" s="129"/>
      <c r="AI135" s="129"/>
      <c r="AJ135" s="129"/>
      <c r="AK135" s="129"/>
      <c r="AL135" s="129"/>
      <c r="AM135" s="129"/>
      <c r="AN135" s="173"/>
      <c r="AO135" s="417"/>
      <c r="AP135" s="417"/>
      <c r="AQ135" s="417"/>
      <c r="AR135" s="417"/>
      <c r="AS135" s="417"/>
      <c r="AT135" s="417"/>
      <c r="AU135" s="128"/>
    </row>
    <row r="136" spans="1:47" ht="12.75" customHeight="1" x14ac:dyDescent="0.25">
      <c r="A136" s="414" t="str">
        <f>IF('Öğrenme Çıktıları'!V194&gt;0,'Öğrenme Çıktıları'!V153," ")</f>
        <v xml:space="preserve"> </v>
      </c>
      <c r="B136" s="414"/>
      <c r="C136" s="117" t="str">
        <f>IF('Öğrenme Çıktıları'!V194&gt;0,'Öğrenme Çıktıları'!V194," ")</f>
        <v xml:space="preserve"> </v>
      </c>
      <c r="D136" s="118" t="str">
        <f>IF('Öğrenme Çıktıları'!V194&gt;0,'Öğrenme Çıktıları'!V195," ")</f>
        <v xml:space="preserve"> </v>
      </c>
      <c r="E136" s="94"/>
      <c r="F136" s="94"/>
      <c r="G136" s="94"/>
      <c r="H136" s="94"/>
      <c r="I136" s="94"/>
      <c r="J136" s="94"/>
      <c r="K136" s="94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29"/>
      <c r="AH136" s="129"/>
      <c r="AI136" s="129"/>
      <c r="AJ136" s="129"/>
      <c r="AK136" s="129"/>
      <c r="AL136" s="129"/>
      <c r="AM136" s="129"/>
      <c r="AN136" s="173"/>
      <c r="AU136" s="174"/>
    </row>
    <row r="137" spans="1:47" x14ac:dyDescent="0.25">
      <c r="A137" s="408" t="str">
        <f>IF('Öğrenme Çıktıları'!W194&gt;0,'Öğrenme Çıktıları'!W153," ")</f>
        <v xml:space="preserve"> </v>
      </c>
      <c r="B137" s="409"/>
      <c r="C137" s="117" t="str">
        <f>IF('Öğrenme Çıktıları'!W194&gt;0,'Öğrenme Çıktıları'!W194," ")</f>
        <v xml:space="preserve"> </v>
      </c>
      <c r="D137" s="118" t="str">
        <f>IF('Öğrenme Çıktıları'!W194&gt;0,'Öğrenme Çıktıları'!W195," ")</f>
        <v xml:space="preserve"> </v>
      </c>
      <c r="E137" s="94"/>
      <c r="F137" s="94"/>
      <c r="G137" s="94"/>
      <c r="H137" s="94"/>
      <c r="I137" s="94"/>
      <c r="J137" s="94"/>
      <c r="K137" s="94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6"/>
      <c r="AN137" s="131"/>
      <c r="AO137" s="416" t="s">
        <v>21</v>
      </c>
      <c r="AP137" s="416"/>
      <c r="AQ137" s="416"/>
      <c r="AR137" s="416"/>
      <c r="AS137" s="416"/>
      <c r="AT137" s="416"/>
      <c r="AU137" s="106"/>
    </row>
    <row r="138" spans="1:47" x14ac:dyDescent="0.25">
      <c r="A138" s="414" t="str">
        <f>IF('Öğrenme Çıktıları'!X194&gt;0,'Öğrenme Çıktıları'!X153," ")</f>
        <v xml:space="preserve"> </v>
      </c>
      <c r="B138" s="414"/>
      <c r="C138" s="117" t="str">
        <f>IF('Öğrenme Çıktıları'!X194&gt;0,'Öğrenme Çıktıları'!X194," ")</f>
        <v xml:space="preserve"> </v>
      </c>
      <c r="D138" s="118" t="str">
        <f>IF('Öğrenme Çıktıları'!X194&gt;0,'Öğrenme Çıktıları'!X195," ")</f>
        <v xml:space="preserve"> </v>
      </c>
      <c r="E138" s="94"/>
      <c r="F138" s="94"/>
      <c r="G138" s="94"/>
      <c r="H138" s="94"/>
      <c r="I138" s="94"/>
      <c r="J138" s="94"/>
      <c r="K138" s="94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  <c r="AI138" s="106"/>
      <c r="AJ138" s="106"/>
      <c r="AK138" s="106"/>
      <c r="AL138" s="106"/>
      <c r="AM138" s="106"/>
      <c r="AN138" s="131"/>
      <c r="AO138" s="415">
        <f ca="1">TODAY()</f>
        <v>46050</v>
      </c>
      <c r="AP138" s="415"/>
      <c r="AQ138" s="415"/>
      <c r="AR138" s="415"/>
      <c r="AS138" s="415"/>
      <c r="AT138" s="415"/>
      <c r="AU138" s="106"/>
    </row>
    <row r="139" spans="1:47" x14ac:dyDescent="0.25">
      <c r="A139" s="408" t="str">
        <f>IF('Öğrenme Çıktıları'!Y194&gt;0,'Öğrenme Çıktıları'!Y153," ")</f>
        <v xml:space="preserve"> </v>
      </c>
      <c r="B139" s="409"/>
      <c r="C139" s="117" t="str">
        <f>IF('Öğrenme Çıktıları'!Y194&gt;0,'Öğrenme Çıktıları'!Y194," ")</f>
        <v xml:space="preserve"> </v>
      </c>
      <c r="D139" s="118" t="str">
        <f>IF('Öğrenme Çıktıları'!Y194&gt;0,'Öğrenme Çıktıları'!Y195," ")</f>
        <v xml:space="preserve"> </v>
      </c>
      <c r="E139" s="94"/>
      <c r="F139" s="94"/>
      <c r="G139" s="94"/>
      <c r="H139" s="94"/>
      <c r="I139" s="94"/>
      <c r="J139" s="94"/>
      <c r="K139" s="94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  <c r="AI139" s="106"/>
      <c r="AJ139" s="106"/>
      <c r="AK139" s="106"/>
      <c r="AL139" s="106"/>
      <c r="AM139" s="106"/>
      <c r="AN139" s="131"/>
      <c r="AO139" s="416">
        <f>'Ders Bilgileri'!E19</f>
        <v>0</v>
      </c>
      <c r="AP139" s="416"/>
      <c r="AQ139" s="416"/>
      <c r="AR139" s="416"/>
      <c r="AS139" s="416"/>
      <c r="AT139" s="416"/>
      <c r="AU139" s="106"/>
    </row>
    <row r="140" spans="1:47" ht="12.75" customHeight="1" x14ac:dyDescent="0.25">
      <c r="A140" s="414" t="str">
        <f>IF('Öğrenme Çıktıları'!Z194&gt;0,'Öğrenme Çıktıları'!Z153," ")</f>
        <v xml:space="preserve"> </v>
      </c>
      <c r="B140" s="414"/>
      <c r="C140" s="117" t="str">
        <f>IF('Öğrenme Çıktıları'!Z194&gt;0,'Öğrenme Çıktıları'!Z194," ")</f>
        <v xml:space="preserve"> </v>
      </c>
      <c r="D140" s="118" t="str">
        <f>IF('Öğrenme Çıktıları'!Z194&gt;0,'Öğrenme Çıktıları'!Z195," ")</f>
        <v xml:space="preserve"> </v>
      </c>
      <c r="E140" s="94"/>
      <c r="F140" s="94"/>
      <c r="G140" s="94"/>
      <c r="H140" s="94"/>
      <c r="I140" s="94"/>
      <c r="J140" s="94"/>
      <c r="K140" s="94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6"/>
      <c r="AJ140" s="106"/>
      <c r="AK140" s="106"/>
      <c r="AL140" s="106"/>
      <c r="AM140" s="106"/>
      <c r="AN140" s="131"/>
      <c r="AO140" s="416" t="s">
        <v>169</v>
      </c>
      <c r="AP140" s="416"/>
      <c r="AQ140" s="416"/>
      <c r="AR140" s="416"/>
      <c r="AS140" s="416"/>
      <c r="AT140" s="416"/>
      <c r="AU140" s="106"/>
    </row>
    <row r="141" spans="1:47" x14ac:dyDescent="0.25">
      <c r="A141" s="408" t="str">
        <f>IF('Öğrenme Çıktıları'!AA194&gt;0,'Öğrenme Çıktıları'!AA153," ")</f>
        <v xml:space="preserve"> </v>
      </c>
      <c r="B141" s="409"/>
      <c r="C141" s="117" t="str">
        <f>IF('Öğrenme Çıktıları'!AA194&gt;0,'Öğrenme Çıktıları'!AA194," ")</f>
        <v xml:space="preserve"> </v>
      </c>
      <c r="D141" s="118" t="str">
        <f>IF('Öğrenme Çıktıları'!AA194&gt;0,'Öğrenme Çıktıları'!AA195," ")</f>
        <v xml:space="preserve"> </v>
      </c>
      <c r="E141" s="94"/>
      <c r="F141" s="94"/>
      <c r="G141" s="94"/>
      <c r="H141" s="94"/>
      <c r="I141" s="94"/>
      <c r="J141" s="94"/>
      <c r="K141" s="94"/>
      <c r="L141" s="175"/>
      <c r="M141" s="175"/>
      <c r="N141" s="175"/>
      <c r="O141" s="175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  <c r="AN141" s="131"/>
      <c r="AO141" s="410"/>
      <c r="AP141" s="411"/>
      <c r="AQ141" s="411"/>
      <c r="AR141" s="411"/>
      <c r="AS141" s="411"/>
      <c r="AT141" s="412"/>
      <c r="AU141" s="106"/>
    </row>
    <row r="142" spans="1:47" x14ac:dyDescent="0.25">
      <c r="A142" s="131"/>
      <c r="B142" s="131"/>
      <c r="C142" s="131"/>
      <c r="D142" s="131"/>
      <c r="E142" s="176"/>
      <c r="F142" s="176"/>
      <c r="G142" s="176"/>
      <c r="H142" s="176"/>
      <c r="I142" s="176"/>
      <c r="J142" s="176"/>
      <c r="K142" s="176"/>
      <c r="L142" s="177"/>
      <c r="M142" s="177"/>
      <c r="N142" s="177"/>
      <c r="O142" s="177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</row>
    <row r="143" spans="1:47" x14ac:dyDescent="0.25">
      <c r="A143" s="131"/>
      <c r="B143" s="131"/>
      <c r="C143" s="131"/>
      <c r="D143" s="131"/>
      <c r="E143" s="413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131"/>
      <c r="AJ143" s="131"/>
      <c r="AK143" s="131"/>
      <c r="AL143" s="131"/>
      <c r="AM143" s="131"/>
      <c r="AN143" s="131"/>
      <c r="AO143" s="131"/>
      <c r="AP143" s="131"/>
      <c r="AQ143" s="131"/>
      <c r="AR143" s="131"/>
      <c r="AS143" s="131"/>
      <c r="AT143" s="131"/>
    </row>
    <row r="144" spans="1:47" x14ac:dyDescent="0.25">
      <c r="A144" s="131"/>
      <c r="B144" s="131"/>
      <c r="C144" s="131"/>
      <c r="D144" s="131"/>
      <c r="E144" s="413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</row>
    <row r="145" spans="1:46" x14ac:dyDescent="0.25">
      <c r="A145" s="131"/>
      <c r="B145" s="131"/>
      <c r="C145" s="131"/>
      <c r="D145" s="178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  <c r="AR145" s="131"/>
      <c r="AS145" s="131"/>
      <c r="AT145" s="131"/>
    </row>
  </sheetData>
  <sheetProtection sheet="1" selectLockedCells="1"/>
  <mergeCells count="148">
    <mergeCell ref="A1:AT1"/>
    <mergeCell ref="AU4:AU5"/>
    <mergeCell ref="C5:E5"/>
    <mergeCell ref="C6:E6"/>
    <mergeCell ref="C47:E47"/>
    <mergeCell ref="C48:E48"/>
    <mergeCell ref="C49:E49"/>
    <mergeCell ref="C50:E50"/>
    <mergeCell ref="C51:E51"/>
    <mergeCell ref="A2:AP2"/>
    <mergeCell ref="AQ2:AT3"/>
    <mergeCell ref="A3:AP3"/>
    <mergeCell ref="A4:E4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82:E82"/>
    <mergeCell ref="C83:E83"/>
    <mergeCell ref="C84:E84"/>
    <mergeCell ref="C85:E85"/>
    <mergeCell ref="A86:E86"/>
    <mergeCell ref="A87:E87"/>
    <mergeCell ref="C76:E76"/>
    <mergeCell ref="C77:E77"/>
    <mergeCell ref="C78:E78"/>
    <mergeCell ref="C79:E79"/>
    <mergeCell ref="C80:E80"/>
    <mergeCell ref="C81:E81"/>
    <mergeCell ref="A93:E94"/>
    <mergeCell ref="AT93:AT94"/>
    <mergeCell ref="AU93:AU94"/>
    <mergeCell ref="A95:E96"/>
    <mergeCell ref="AT95:AT96"/>
    <mergeCell ref="AU95:AU96"/>
    <mergeCell ref="A88:E88"/>
    <mergeCell ref="A89:E89"/>
    <mergeCell ref="A90:E91"/>
    <mergeCell ref="AT90:AT91"/>
    <mergeCell ref="AU90:AU91"/>
    <mergeCell ref="A92:E92"/>
    <mergeCell ref="A118:B118"/>
    <mergeCell ref="C118:D118"/>
    <mergeCell ref="AF118:AN118"/>
    <mergeCell ref="A119:B119"/>
    <mergeCell ref="A120:B120"/>
    <mergeCell ref="A121:B121"/>
    <mergeCell ref="A115:D115"/>
    <mergeCell ref="E115:W115"/>
    <mergeCell ref="X115:AT115"/>
    <mergeCell ref="A116:B116"/>
    <mergeCell ref="C116:D116"/>
    <mergeCell ref="A117:B117"/>
    <mergeCell ref="C117:D117"/>
    <mergeCell ref="A128:B128"/>
    <mergeCell ref="A129:B129"/>
    <mergeCell ref="C129:D129"/>
    <mergeCell ref="A130:D130"/>
    <mergeCell ref="E130:W130"/>
    <mergeCell ref="X130:AM130"/>
    <mergeCell ref="A122:B122"/>
    <mergeCell ref="A123:B123"/>
    <mergeCell ref="A124:B124"/>
    <mergeCell ref="A125:B125"/>
    <mergeCell ref="A126:B126"/>
    <mergeCell ref="A127:B127"/>
    <mergeCell ref="A134:B134"/>
    <mergeCell ref="AO134:AT134"/>
    <mergeCell ref="A135:B135"/>
    <mergeCell ref="AO135:AT135"/>
    <mergeCell ref="A136:B136"/>
    <mergeCell ref="A137:B137"/>
    <mergeCell ref="AO137:AT137"/>
    <mergeCell ref="A131:B131"/>
    <mergeCell ref="AO131:AT131"/>
    <mergeCell ref="A132:B132"/>
    <mergeCell ref="AO132:AT132"/>
    <mergeCell ref="A133:B133"/>
    <mergeCell ref="AO133:AT133"/>
    <mergeCell ref="A141:B141"/>
    <mergeCell ref="AO141:AT141"/>
    <mergeCell ref="E143:E144"/>
    <mergeCell ref="A138:B138"/>
    <mergeCell ref="AO138:AT138"/>
    <mergeCell ref="A139:B139"/>
    <mergeCell ref="AO139:AT139"/>
    <mergeCell ref="A140:B140"/>
    <mergeCell ref="AO140:AT140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45:E45"/>
    <mergeCell ref="C46:E46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</mergeCells>
  <conditionalFormatting sqref="F95:AS95">
    <cfRule type="cellIs" dxfId="3" priority="1" stopIfTrue="1" operator="lessThan">
      <formula>50</formula>
    </cfRule>
  </conditionalFormatting>
  <dataValidations xWindow="624" yWindow="484" count="1">
    <dataValidation allowBlank="1" showInputMessage="1" showErrorMessage="1" prompt="Öğrencinin sorudan aldığı puan değerini giriniz." sqref="G48:AS49 F48 F6:AS47 F50:AS85 L141:O142" xr:uid="{00000000-0002-0000-0900-000000000000}"/>
  </dataValidations>
  <pageMargins left="0.70866141732283472" right="0.19685039370078741" top="0.19685039370078741" bottom="0.11811023622047245" header="0.23622047244094491" footer="0.15748031496062992"/>
  <pageSetup paperSize="9" scale="91" orientation="landscape" r:id="rId1"/>
  <headerFooter alignWithMargins="0"/>
  <rowBreaks count="2" manualBreakCount="2">
    <brk id="46" max="46" man="1"/>
    <brk id="96" max="46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ayfa10">
    <tabColor theme="5" tint="0.79998168889431442"/>
  </sheetPr>
  <dimension ref="A1:CM384"/>
  <sheetViews>
    <sheetView zoomScale="85" zoomScaleNormal="85" workbookViewId="0">
      <selection activeCell="I7" sqref="I7"/>
    </sheetView>
  </sheetViews>
  <sheetFormatPr defaultColWidth="9.109375" defaultRowHeight="13.8" x14ac:dyDescent="0.25"/>
  <cols>
    <col min="1" max="1" width="5.6640625" style="81" customWidth="1"/>
    <col min="2" max="2" width="11.109375" style="81" bestFit="1" customWidth="1"/>
    <col min="3" max="3" width="7.6640625" style="81" customWidth="1"/>
    <col min="4" max="4" width="9.33203125" style="81" customWidth="1"/>
    <col min="5" max="8" width="5.6640625" style="81" customWidth="1"/>
    <col min="9" max="12" width="12.6640625" style="81" customWidth="1"/>
    <col min="13" max="13" width="11" style="81" hidden="1" customWidth="1"/>
    <col min="14" max="14" width="12.5546875" style="81" customWidth="1"/>
    <col min="15" max="15" width="12.6640625" style="81" customWidth="1"/>
    <col min="16" max="16" width="11.88671875" style="81" customWidth="1"/>
    <col min="17" max="20" width="12.6640625" style="81" customWidth="1"/>
    <col min="21" max="28" width="12.6640625" style="80" customWidth="1"/>
    <col min="29" max="30" width="12.6640625" style="81" customWidth="1"/>
    <col min="31" max="16384" width="9.109375" style="81"/>
  </cols>
  <sheetData>
    <row r="1" spans="1:91" ht="23.1" customHeight="1" x14ac:dyDescent="0.25">
      <c r="A1" s="274" t="str">
        <f>'Ders Bilgileri'!E13&amp;" Eğitim Öğretim Yılı"</f>
        <v xml:space="preserve"> Eğitim Öğretim Yılı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6"/>
      <c r="O1" s="80"/>
      <c r="P1" s="80"/>
      <c r="Q1" s="80"/>
      <c r="R1" s="80"/>
      <c r="S1" s="80"/>
      <c r="T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</row>
    <row r="2" spans="1:91" ht="23.1" customHeight="1" x14ac:dyDescent="0.25">
      <c r="A2" s="472" t="str">
        <f>'Ders Bilgileri'!E5</f>
        <v>BEŞİKDÜZÜ MESLEK YÜKSEKOKULU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4"/>
      <c r="O2" s="82" t="s">
        <v>184</v>
      </c>
      <c r="P2" s="83"/>
      <c r="Q2" s="83"/>
      <c r="R2" s="83"/>
      <c r="S2" s="83"/>
      <c r="T2" s="83"/>
      <c r="U2" s="83"/>
      <c r="V2" s="83"/>
      <c r="W2" s="84"/>
      <c r="X2" s="84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</row>
    <row r="3" spans="1:91" ht="23.1" customHeight="1" x14ac:dyDescent="0.25">
      <c r="A3" s="472" t="str">
        <f>'Ders Bilgileri'!E11&amp;" / "&amp;'Ders Bilgileri'!E7&amp;" "&amp;'Ders Bilgileri'!E9&amp;" DERSİ"</f>
        <v xml:space="preserve"> /   DERSİ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4"/>
      <c r="O3" s="85" t="s">
        <v>183</v>
      </c>
      <c r="P3" s="84"/>
      <c r="Q3" s="84"/>
      <c r="R3" s="84"/>
      <c r="S3" s="84"/>
      <c r="T3" s="84"/>
      <c r="U3" s="84"/>
      <c r="V3" s="84"/>
      <c r="W3" s="84"/>
      <c r="X3" s="84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</row>
    <row r="4" spans="1:91" ht="23.1" customHeight="1" x14ac:dyDescent="0.25">
      <c r="A4" s="469" t="s">
        <v>149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  <c r="N4" s="471"/>
      <c r="O4" s="85" t="s">
        <v>185</v>
      </c>
      <c r="P4" s="83"/>
      <c r="Q4" s="83"/>
      <c r="R4" s="83"/>
      <c r="S4" s="83"/>
      <c r="T4" s="83"/>
      <c r="U4" s="83"/>
      <c r="V4" s="83"/>
      <c r="W4" s="84"/>
      <c r="X4" s="84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</row>
    <row r="5" spans="1:91" ht="21" customHeight="1" x14ac:dyDescent="0.25">
      <c r="A5" s="467" t="s">
        <v>45</v>
      </c>
      <c r="B5" s="467" t="s">
        <v>151</v>
      </c>
      <c r="C5" s="475" t="s">
        <v>152</v>
      </c>
      <c r="D5" s="476"/>
      <c r="E5" s="476"/>
      <c r="F5" s="476"/>
      <c r="G5" s="476"/>
      <c r="H5" s="477"/>
      <c r="I5" s="481" t="s">
        <v>176</v>
      </c>
      <c r="J5" s="481" t="s">
        <v>177</v>
      </c>
      <c r="K5" s="481" t="s">
        <v>178</v>
      </c>
      <c r="L5" s="467" t="s">
        <v>179</v>
      </c>
      <c r="M5" s="483" t="s">
        <v>13</v>
      </c>
      <c r="N5" s="485" t="s">
        <v>153</v>
      </c>
      <c r="O5" s="82" t="s">
        <v>181</v>
      </c>
      <c r="P5" s="84"/>
      <c r="Q5" s="84"/>
      <c r="R5" s="84"/>
      <c r="S5" s="84"/>
      <c r="T5" s="84"/>
      <c r="U5" s="84"/>
      <c r="V5" s="84"/>
      <c r="W5" s="84"/>
      <c r="X5" s="84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</row>
    <row r="6" spans="1:91" ht="21" customHeight="1" x14ac:dyDescent="0.25">
      <c r="A6" s="468"/>
      <c r="B6" s="468"/>
      <c r="C6" s="478"/>
      <c r="D6" s="479"/>
      <c r="E6" s="479"/>
      <c r="F6" s="479"/>
      <c r="G6" s="479"/>
      <c r="H6" s="480"/>
      <c r="I6" s="482"/>
      <c r="J6" s="482"/>
      <c r="K6" s="482"/>
      <c r="L6" s="468"/>
      <c r="M6" s="484"/>
      <c r="N6" s="486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</row>
    <row r="7" spans="1:91" ht="15" customHeight="1" x14ac:dyDescent="0.25">
      <c r="A7" s="86">
        <f>'Sınıf Listeleri'!B4</f>
        <v>1</v>
      </c>
      <c r="B7" s="87" t="str">
        <f>IF('Sınıf Listeleri'!C4=0,"  ",'Sınıf Listeleri'!C4)</f>
        <v xml:space="preserve">  </v>
      </c>
      <c r="C7" s="466" t="str">
        <f>IF('Sınıf Listeleri'!D4=0,"  ",'Sınıf Listeleri'!D4)</f>
        <v xml:space="preserve">  </v>
      </c>
      <c r="D7" s="466"/>
      <c r="E7" s="466"/>
      <c r="F7" s="466"/>
      <c r="G7" s="466"/>
      <c r="H7" s="466"/>
      <c r="I7" s="136"/>
      <c r="J7" s="136"/>
      <c r="K7" s="136"/>
      <c r="L7" s="136"/>
      <c r="M7" s="243"/>
      <c r="N7" s="244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</row>
    <row r="8" spans="1:91" ht="15" customHeight="1" x14ac:dyDescent="0.25">
      <c r="A8" s="86">
        <f>'Sınıf Listeleri'!B5</f>
        <v>2</v>
      </c>
      <c r="B8" s="87" t="str">
        <f>IF('Sınıf Listeleri'!C5=0,"  ",'Sınıf Listeleri'!C5)</f>
        <v xml:space="preserve">  </v>
      </c>
      <c r="C8" s="466" t="str">
        <f>IF('Sınıf Listeleri'!D5=0,"  ",'Sınıf Listeleri'!D5)</f>
        <v xml:space="preserve">  </v>
      </c>
      <c r="D8" s="466"/>
      <c r="E8" s="466"/>
      <c r="F8" s="466"/>
      <c r="G8" s="466"/>
      <c r="H8" s="466"/>
      <c r="I8" s="136"/>
      <c r="J8" s="136"/>
      <c r="K8" s="136"/>
      <c r="L8" s="136"/>
      <c r="M8" s="243"/>
      <c r="N8" s="244"/>
      <c r="O8" s="80"/>
      <c r="P8" s="80"/>
      <c r="Q8" s="80"/>
      <c r="R8" s="80"/>
      <c r="S8" s="80"/>
      <c r="T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</row>
    <row r="9" spans="1:91" ht="15" customHeight="1" x14ac:dyDescent="0.25">
      <c r="A9" s="86">
        <f>'Sınıf Listeleri'!B6</f>
        <v>3</v>
      </c>
      <c r="B9" s="87" t="str">
        <f>IF('Sınıf Listeleri'!C6=0,"  ",'Sınıf Listeleri'!C6)</f>
        <v xml:space="preserve">  </v>
      </c>
      <c r="C9" s="466" t="str">
        <f>IF('Sınıf Listeleri'!D6=0,"  ",'Sınıf Listeleri'!D6)</f>
        <v xml:space="preserve">  </v>
      </c>
      <c r="D9" s="466"/>
      <c r="E9" s="466"/>
      <c r="F9" s="466"/>
      <c r="G9" s="466"/>
      <c r="H9" s="466"/>
      <c r="I9" s="136"/>
      <c r="J9" s="136"/>
      <c r="K9" s="136"/>
      <c r="L9" s="136"/>
      <c r="M9" s="243"/>
      <c r="N9" s="244"/>
      <c r="O9" s="80"/>
      <c r="P9" s="80"/>
      <c r="Q9" s="80"/>
      <c r="R9" s="80"/>
      <c r="S9" s="80"/>
      <c r="T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</row>
    <row r="10" spans="1:91" ht="15" customHeight="1" x14ac:dyDescent="0.25">
      <c r="A10" s="86">
        <f>'Sınıf Listeleri'!B7</f>
        <v>4</v>
      </c>
      <c r="B10" s="87" t="str">
        <f>IF('Sınıf Listeleri'!C7=0,"  ",'Sınıf Listeleri'!C7)</f>
        <v xml:space="preserve">  </v>
      </c>
      <c r="C10" s="466" t="str">
        <f>IF('Sınıf Listeleri'!D7=0,"  ",'Sınıf Listeleri'!D7)</f>
        <v xml:space="preserve">  </v>
      </c>
      <c r="D10" s="466"/>
      <c r="E10" s="466"/>
      <c r="F10" s="466"/>
      <c r="G10" s="466"/>
      <c r="H10" s="466"/>
      <c r="I10" s="136"/>
      <c r="J10" s="136"/>
      <c r="K10" s="136"/>
      <c r="L10" s="136"/>
      <c r="M10" s="243"/>
      <c r="N10" s="244"/>
      <c r="O10" s="80"/>
      <c r="Q10" s="80"/>
      <c r="R10" s="80"/>
      <c r="S10" s="80"/>
      <c r="T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</row>
    <row r="11" spans="1:91" ht="15" customHeight="1" x14ac:dyDescent="0.25">
      <c r="A11" s="86">
        <f>'Sınıf Listeleri'!B8</f>
        <v>5</v>
      </c>
      <c r="B11" s="87" t="str">
        <f>IF('Sınıf Listeleri'!C8=0,"  ",'Sınıf Listeleri'!C8)</f>
        <v xml:space="preserve">  </v>
      </c>
      <c r="C11" s="466" t="str">
        <f>IF('Sınıf Listeleri'!D8=0,"  ",'Sınıf Listeleri'!D8)</f>
        <v xml:space="preserve">  </v>
      </c>
      <c r="D11" s="466"/>
      <c r="E11" s="466"/>
      <c r="F11" s="466"/>
      <c r="G11" s="466"/>
      <c r="H11" s="466"/>
      <c r="I11" s="136"/>
      <c r="J11" s="136"/>
      <c r="K11" s="136"/>
      <c r="L11" s="136"/>
      <c r="M11" s="243"/>
      <c r="N11" s="244"/>
      <c r="O11" s="80"/>
      <c r="P11" s="80"/>
      <c r="Q11" s="80"/>
      <c r="R11" s="80"/>
      <c r="S11" s="80"/>
      <c r="T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</row>
    <row r="12" spans="1:91" ht="15" customHeight="1" x14ac:dyDescent="0.25">
      <c r="A12" s="86">
        <f>'Sınıf Listeleri'!B9</f>
        <v>6</v>
      </c>
      <c r="B12" s="87" t="str">
        <f>IF('Sınıf Listeleri'!C9=0,"  ",'Sınıf Listeleri'!C9)</f>
        <v xml:space="preserve">  </v>
      </c>
      <c r="C12" s="466" t="str">
        <f>IF('Sınıf Listeleri'!D9=0,"  ",'Sınıf Listeleri'!D9)</f>
        <v xml:space="preserve">  </v>
      </c>
      <c r="D12" s="466"/>
      <c r="E12" s="466"/>
      <c r="F12" s="466"/>
      <c r="G12" s="466"/>
      <c r="H12" s="466"/>
      <c r="I12" s="136"/>
      <c r="J12" s="136"/>
      <c r="K12" s="136"/>
      <c r="L12" s="136"/>
      <c r="M12" s="245"/>
      <c r="N12" s="244"/>
      <c r="O12" s="80"/>
      <c r="P12" s="80"/>
      <c r="Q12" s="80"/>
      <c r="R12" s="80"/>
      <c r="S12" s="80"/>
      <c r="T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</row>
    <row r="13" spans="1:91" ht="15" customHeight="1" x14ac:dyDescent="0.25">
      <c r="A13" s="86">
        <f>'Sınıf Listeleri'!B10</f>
        <v>7</v>
      </c>
      <c r="B13" s="87" t="str">
        <f>IF('Sınıf Listeleri'!C10=0,"  ",'Sınıf Listeleri'!C10)</f>
        <v xml:space="preserve">  </v>
      </c>
      <c r="C13" s="466" t="str">
        <f>IF('Sınıf Listeleri'!D10=0,"  ",'Sınıf Listeleri'!D10)</f>
        <v xml:space="preserve">  </v>
      </c>
      <c r="D13" s="466"/>
      <c r="E13" s="466"/>
      <c r="F13" s="466"/>
      <c r="G13" s="466"/>
      <c r="H13" s="466"/>
      <c r="I13" s="136"/>
      <c r="J13" s="136"/>
      <c r="K13" s="136"/>
      <c r="L13" s="136"/>
      <c r="M13" s="245"/>
      <c r="N13" s="244"/>
      <c r="O13" s="80"/>
      <c r="P13" s="80"/>
      <c r="Q13" s="80"/>
      <c r="R13" s="80"/>
      <c r="S13" s="80"/>
      <c r="T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</row>
    <row r="14" spans="1:91" ht="15" customHeight="1" x14ac:dyDescent="0.25">
      <c r="A14" s="86">
        <f>'Sınıf Listeleri'!B11</f>
        <v>8</v>
      </c>
      <c r="B14" s="87" t="str">
        <f>IF('Sınıf Listeleri'!C11=0,"  ",'Sınıf Listeleri'!C11)</f>
        <v xml:space="preserve">  </v>
      </c>
      <c r="C14" s="466" t="str">
        <f>IF('Sınıf Listeleri'!D11=0,"  ",'Sınıf Listeleri'!D11)</f>
        <v xml:space="preserve">  </v>
      </c>
      <c r="D14" s="466"/>
      <c r="E14" s="466"/>
      <c r="F14" s="466"/>
      <c r="G14" s="466"/>
      <c r="H14" s="466"/>
      <c r="I14" s="136"/>
      <c r="J14" s="136"/>
      <c r="K14" s="136"/>
      <c r="L14" s="136"/>
      <c r="M14" s="245"/>
      <c r="N14" s="244"/>
      <c r="O14" s="80"/>
      <c r="P14" s="80"/>
      <c r="Q14" s="80"/>
      <c r="R14" s="80"/>
      <c r="S14" s="80"/>
      <c r="T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</row>
    <row r="15" spans="1:91" ht="15" customHeight="1" x14ac:dyDescent="0.25">
      <c r="A15" s="86">
        <f>'Sınıf Listeleri'!B12</f>
        <v>9</v>
      </c>
      <c r="B15" s="87" t="str">
        <f>IF('Sınıf Listeleri'!C12=0,"  ",'Sınıf Listeleri'!C12)</f>
        <v xml:space="preserve">  </v>
      </c>
      <c r="C15" s="466" t="str">
        <f>IF('Sınıf Listeleri'!D12=0,"  ",'Sınıf Listeleri'!D12)</f>
        <v xml:space="preserve">  </v>
      </c>
      <c r="D15" s="466"/>
      <c r="E15" s="466"/>
      <c r="F15" s="466"/>
      <c r="G15" s="466"/>
      <c r="H15" s="466"/>
      <c r="I15" s="136"/>
      <c r="J15" s="136"/>
      <c r="K15" s="136"/>
      <c r="L15" s="136"/>
      <c r="M15" s="245"/>
      <c r="N15" s="244"/>
      <c r="O15" s="80"/>
      <c r="P15" s="80"/>
      <c r="Q15" s="80"/>
      <c r="R15" s="80"/>
      <c r="S15" s="80"/>
      <c r="T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</row>
    <row r="16" spans="1:91" ht="15" customHeight="1" x14ac:dyDescent="0.25">
      <c r="A16" s="86">
        <f>'Sınıf Listeleri'!B13</f>
        <v>10</v>
      </c>
      <c r="B16" s="87" t="str">
        <f>IF('Sınıf Listeleri'!C13=0,"  ",'Sınıf Listeleri'!C13)</f>
        <v xml:space="preserve">  </v>
      </c>
      <c r="C16" s="466" t="str">
        <f>IF('Sınıf Listeleri'!D13=0,"  ",'Sınıf Listeleri'!D13)</f>
        <v xml:space="preserve">  </v>
      </c>
      <c r="D16" s="466"/>
      <c r="E16" s="466"/>
      <c r="F16" s="466"/>
      <c r="G16" s="466"/>
      <c r="H16" s="466"/>
      <c r="I16" s="136"/>
      <c r="J16" s="136"/>
      <c r="K16" s="136"/>
      <c r="L16" s="136"/>
      <c r="M16" s="245"/>
      <c r="N16" s="244"/>
      <c r="O16" s="80"/>
      <c r="P16" s="80"/>
      <c r="Q16" s="80"/>
      <c r="R16" s="80"/>
      <c r="S16" s="80"/>
      <c r="T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</row>
    <row r="17" spans="1:91" ht="15" customHeight="1" x14ac:dyDescent="0.25">
      <c r="A17" s="86">
        <f>'Sınıf Listeleri'!B14</f>
        <v>11</v>
      </c>
      <c r="B17" s="87" t="str">
        <f>IF('Sınıf Listeleri'!C14=0,"  ",'Sınıf Listeleri'!C14)</f>
        <v xml:space="preserve">  </v>
      </c>
      <c r="C17" s="466" t="str">
        <f>IF('Sınıf Listeleri'!D14=0,"  ",'Sınıf Listeleri'!D14)</f>
        <v xml:space="preserve">  </v>
      </c>
      <c r="D17" s="466"/>
      <c r="E17" s="466"/>
      <c r="F17" s="466"/>
      <c r="G17" s="466"/>
      <c r="H17" s="466"/>
      <c r="I17" s="136"/>
      <c r="J17" s="136"/>
      <c r="K17" s="136"/>
      <c r="L17" s="136"/>
      <c r="M17" s="245"/>
      <c r="N17" s="244"/>
      <c r="O17" s="80"/>
      <c r="P17" s="80"/>
      <c r="Q17" s="80"/>
      <c r="R17" s="80"/>
      <c r="S17" s="80"/>
      <c r="T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</row>
    <row r="18" spans="1:91" ht="15" customHeight="1" x14ac:dyDescent="0.25">
      <c r="A18" s="86">
        <f>'Sınıf Listeleri'!B15</f>
        <v>12</v>
      </c>
      <c r="B18" s="87" t="str">
        <f>IF('Sınıf Listeleri'!C15=0,"  ",'Sınıf Listeleri'!C15)</f>
        <v xml:space="preserve">  </v>
      </c>
      <c r="C18" s="466" t="str">
        <f>IF('Sınıf Listeleri'!D15=0,"  ",'Sınıf Listeleri'!D15)</f>
        <v xml:space="preserve">  </v>
      </c>
      <c r="D18" s="466"/>
      <c r="E18" s="466"/>
      <c r="F18" s="466"/>
      <c r="G18" s="466"/>
      <c r="H18" s="466"/>
      <c r="I18" s="136"/>
      <c r="J18" s="136"/>
      <c r="K18" s="136"/>
      <c r="L18" s="136"/>
      <c r="M18" s="245"/>
      <c r="N18" s="244"/>
      <c r="O18" s="80"/>
      <c r="P18" s="80"/>
      <c r="Q18" s="80"/>
      <c r="R18" s="80"/>
      <c r="S18" s="80"/>
      <c r="T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</row>
    <row r="19" spans="1:91" ht="15" customHeight="1" x14ac:dyDescent="0.25">
      <c r="A19" s="86">
        <f>'Sınıf Listeleri'!B16</f>
        <v>13</v>
      </c>
      <c r="B19" s="87" t="str">
        <f>IF('Sınıf Listeleri'!C16=0,"  ",'Sınıf Listeleri'!C16)</f>
        <v xml:space="preserve">  </v>
      </c>
      <c r="C19" s="466" t="str">
        <f>IF('Sınıf Listeleri'!D16=0,"  ",'Sınıf Listeleri'!D16)</f>
        <v xml:space="preserve">  </v>
      </c>
      <c r="D19" s="466"/>
      <c r="E19" s="466"/>
      <c r="F19" s="466"/>
      <c r="G19" s="466"/>
      <c r="H19" s="466"/>
      <c r="I19" s="136"/>
      <c r="J19" s="136"/>
      <c r="K19" s="136"/>
      <c r="L19" s="136"/>
      <c r="M19" s="245"/>
      <c r="N19" s="244"/>
      <c r="O19" s="80"/>
      <c r="P19" s="80"/>
      <c r="Q19" s="80"/>
      <c r="R19" s="80"/>
      <c r="S19" s="80"/>
      <c r="T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</row>
    <row r="20" spans="1:91" ht="15" customHeight="1" x14ac:dyDescent="0.25">
      <c r="A20" s="86">
        <f>'Sınıf Listeleri'!B17</f>
        <v>14</v>
      </c>
      <c r="B20" s="87" t="str">
        <f>IF('Sınıf Listeleri'!C17=0,"  ",'Sınıf Listeleri'!C17)</f>
        <v xml:space="preserve">  </v>
      </c>
      <c r="C20" s="466" t="str">
        <f>IF('Sınıf Listeleri'!D17=0,"  ",'Sınıf Listeleri'!D17)</f>
        <v xml:space="preserve">  </v>
      </c>
      <c r="D20" s="466"/>
      <c r="E20" s="466"/>
      <c r="F20" s="466"/>
      <c r="G20" s="466"/>
      <c r="H20" s="466"/>
      <c r="I20" s="136"/>
      <c r="J20" s="136"/>
      <c r="K20" s="136"/>
      <c r="L20" s="136"/>
      <c r="M20" s="245"/>
      <c r="N20" s="244"/>
      <c r="O20" s="80"/>
      <c r="P20" s="80"/>
      <c r="Q20" s="80"/>
      <c r="R20" s="80"/>
      <c r="S20" s="80"/>
      <c r="T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</row>
    <row r="21" spans="1:91" ht="15" customHeight="1" x14ac:dyDescent="0.25">
      <c r="A21" s="86">
        <f>'Sınıf Listeleri'!B18</f>
        <v>15</v>
      </c>
      <c r="B21" s="87" t="str">
        <f>IF('Sınıf Listeleri'!C18=0,"  ",'Sınıf Listeleri'!C18)</f>
        <v xml:space="preserve">  </v>
      </c>
      <c r="C21" s="466" t="str">
        <f>IF('Sınıf Listeleri'!D18=0,"  ",'Sınıf Listeleri'!D18)</f>
        <v xml:space="preserve">  </v>
      </c>
      <c r="D21" s="466"/>
      <c r="E21" s="466"/>
      <c r="F21" s="466"/>
      <c r="G21" s="466"/>
      <c r="H21" s="466"/>
      <c r="I21" s="136"/>
      <c r="J21" s="136"/>
      <c r="K21" s="136"/>
      <c r="L21" s="136"/>
      <c r="M21" s="245"/>
      <c r="N21" s="244"/>
      <c r="O21" s="80"/>
      <c r="P21" s="80"/>
      <c r="Q21" s="80"/>
      <c r="R21" s="80"/>
      <c r="S21" s="80"/>
      <c r="T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</row>
    <row r="22" spans="1:91" ht="15" customHeight="1" x14ac:dyDescent="0.25">
      <c r="A22" s="86">
        <f>'Sınıf Listeleri'!B19</f>
        <v>16</v>
      </c>
      <c r="B22" s="87" t="str">
        <f>IF('Sınıf Listeleri'!C19=0,"  ",'Sınıf Listeleri'!C19)</f>
        <v xml:space="preserve">  </v>
      </c>
      <c r="C22" s="466" t="str">
        <f>IF('Sınıf Listeleri'!D19=0,"  ",'Sınıf Listeleri'!D19)</f>
        <v xml:space="preserve">  </v>
      </c>
      <c r="D22" s="466"/>
      <c r="E22" s="466"/>
      <c r="F22" s="466"/>
      <c r="G22" s="466"/>
      <c r="H22" s="466"/>
      <c r="I22" s="136"/>
      <c r="J22" s="136"/>
      <c r="K22" s="136"/>
      <c r="L22" s="136"/>
      <c r="M22" s="245"/>
      <c r="N22" s="244"/>
      <c r="O22" s="80"/>
      <c r="P22" s="80"/>
      <c r="Q22" s="80"/>
      <c r="R22" s="80"/>
      <c r="S22" s="80"/>
      <c r="T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</row>
    <row r="23" spans="1:91" ht="15" customHeight="1" x14ac:dyDescent="0.25">
      <c r="A23" s="86">
        <f>'Sınıf Listeleri'!B20</f>
        <v>17</v>
      </c>
      <c r="B23" s="87" t="str">
        <f>IF('Sınıf Listeleri'!C20=0,"  ",'Sınıf Listeleri'!C20)</f>
        <v xml:space="preserve">  </v>
      </c>
      <c r="C23" s="466" t="str">
        <f>IF('Sınıf Listeleri'!D20=0,"  ",'Sınıf Listeleri'!D20)</f>
        <v xml:space="preserve">  </v>
      </c>
      <c r="D23" s="466"/>
      <c r="E23" s="466"/>
      <c r="F23" s="466"/>
      <c r="G23" s="466"/>
      <c r="H23" s="466"/>
      <c r="I23" s="136"/>
      <c r="J23" s="136"/>
      <c r="K23" s="136"/>
      <c r="L23" s="136"/>
      <c r="M23" s="245"/>
      <c r="N23" s="244"/>
      <c r="O23" s="80"/>
      <c r="P23" s="80"/>
      <c r="Q23" s="80"/>
      <c r="R23" s="80"/>
      <c r="S23" s="80"/>
      <c r="T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</row>
    <row r="24" spans="1:91" ht="15" customHeight="1" x14ac:dyDescent="0.25">
      <c r="A24" s="86">
        <f>'Sınıf Listeleri'!B21</f>
        <v>18</v>
      </c>
      <c r="B24" s="87" t="str">
        <f>IF('Sınıf Listeleri'!C21=0,"  ",'Sınıf Listeleri'!C21)</f>
        <v xml:space="preserve">  </v>
      </c>
      <c r="C24" s="466" t="str">
        <f>IF('Sınıf Listeleri'!D21=0,"  ",'Sınıf Listeleri'!D21)</f>
        <v xml:space="preserve">  </v>
      </c>
      <c r="D24" s="466"/>
      <c r="E24" s="466"/>
      <c r="F24" s="466"/>
      <c r="G24" s="466"/>
      <c r="H24" s="466"/>
      <c r="I24" s="136"/>
      <c r="J24" s="136"/>
      <c r="K24" s="136"/>
      <c r="L24" s="136"/>
      <c r="M24" s="245"/>
      <c r="N24" s="244"/>
      <c r="O24" s="80"/>
      <c r="P24" s="80"/>
      <c r="Q24" s="80"/>
      <c r="R24" s="80"/>
      <c r="S24" s="80"/>
      <c r="T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</row>
    <row r="25" spans="1:91" ht="15" customHeight="1" x14ac:dyDescent="0.25">
      <c r="A25" s="86">
        <f>'Sınıf Listeleri'!B22</f>
        <v>19</v>
      </c>
      <c r="B25" s="87" t="str">
        <f>IF('Sınıf Listeleri'!C22=0,"  ",'Sınıf Listeleri'!C22)</f>
        <v xml:space="preserve">  </v>
      </c>
      <c r="C25" s="466" t="str">
        <f>IF('Sınıf Listeleri'!D22=0,"  ",'Sınıf Listeleri'!D22)</f>
        <v xml:space="preserve">  </v>
      </c>
      <c r="D25" s="466"/>
      <c r="E25" s="466"/>
      <c r="F25" s="466"/>
      <c r="G25" s="466"/>
      <c r="H25" s="466"/>
      <c r="I25" s="136"/>
      <c r="J25" s="136"/>
      <c r="K25" s="136"/>
      <c r="L25" s="136"/>
      <c r="M25" s="245"/>
      <c r="N25" s="244"/>
      <c r="O25" s="80"/>
      <c r="P25" s="80"/>
      <c r="Q25" s="80"/>
      <c r="R25" s="80"/>
      <c r="S25" s="80"/>
      <c r="T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</row>
    <row r="26" spans="1:91" ht="15" customHeight="1" x14ac:dyDescent="0.25">
      <c r="A26" s="86">
        <f>'Sınıf Listeleri'!B23</f>
        <v>20</v>
      </c>
      <c r="B26" s="87" t="str">
        <f>IF('Sınıf Listeleri'!C23=0,"  ",'Sınıf Listeleri'!C23)</f>
        <v xml:space="preserve">  </v>
      </c>
      <c r="C26" s="466" t="str">
        <f>IF('Sınıf Listeleri'!D23=0,"  ",'Sınıf Listeleri'!D23)</f>
        <v xml:space="preserve">  </v>
      </c>
      <c r="D26" s="466"/>
      <c r="E26" s="466"/>
      <c r="F26" s="466"/>
      <c r="G26" s="466"/>
      <c r="H26" s="466"/>
      <c r="I26" s="136"/>
      <c r="J26" s="136"/>
      <c r="K26" s="136"/>
      <c r="L26" s="136"/>
      <c r="M26" s="245"/>
      <c r="N26" s="244"/>
      <c r="O26" s="80"/>
      <c r="P26" s="80"/>
      <c r="Q26" s="80"/>
      <c r="R26" s="80"/>
      <c r="S26" s="80"/>
      <c r="T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</row>
    <row r="27" spans="1:91" ht="15" customHeight="1" x14ac:dyDescent="0.25">
      <c r="A27" s="86">
        <f>'Sınıf Listeleri'!B24</f>
        <v>21</v>
      </c>
      <c r="B27" s="87" t="str">
        <f>IF('Sınıf Listeleri'!C24=0,"  ",'Sınıf Listeleri'!C24)</f>
        <v xml:space="preserve">  </v>
      </c>
      <c r="C27" s="466" t="str">
        <f>IF('Sınıf Listeleri'!D24=0,"  ",'Sınıf Listeleri'!D24)</f>
        <v xml:space="preserve">  </v>
      </c>
      <c r="D27" s="466"/>
      <c r="E27" s="466"/>
      <c r="F27" s="466"/>
      <c r="G27" s="466"/>
      <c r="H27" s="466"/>
      <c r="I27" s="136"/>
      <c r="J27" s="136"/>
      <c r="K27" s="136"/>
      <c r="L27" s="136"/>
      <c r="M27" s="245"/>
      <c r="N27" s="244"/>
      <c r="O27" s="80"/>
      <c r="P27" s="80"/>
      <c r="Q27" s="80"/>
      <c r="R27" s="80"/>
      <c r="S27" s="80"/>
      <c r="T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</row>
    <row r="28" spans="1:91" ht="15" customHeight="1" x14ac:dyDescent="0.25">
      <c r="A28" s="86">
        <f>'Sınıf Listeleri'!B25</f>
        <v>22</v>
      </c>
      <c r="B28" s="87" t="str">
        <f>IF('Sınıf Listeleri'!C25=0,"  ",'Sınıf Listeleri'!C25)</f>
        <v xml:space="preserve">  </v>
      </c>
      <c r="C28" s="466" t="str">
        <f>IF('Sınıf Listeleri'!D25=0,"  ",'Sınıf Listeleri'!D25)</f>
        <v xml:space="preserve">  </v>
      </c>
      <c r="D28" s="466"/>
      <c r="E28" s="466"/>
      <c r="F28" s="466"/>
      <c r="G28" s="466"/>
      <c r="H28" s="466"/>
      <c r="I28" s="136"/>
      <c r="J28" s="136"/>
      <c r="K28" s="136"/>
      <c r="L28" s="136"/>
      <c r="M28" s="245"/>
      <c r="N28" s="244"/>
      <c r="O28" s="80"/>
      <c r="P28" s="80"/>
      <c r="Q28" s="80"/>
      <c r="R28" s="80"/>
      <c r="S28" s="80"/>
      <c r="T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</row>
    <row r="29" spans="1:91" ht="15" customHeight="1" x14ac:dyDescent="0.25">
      <c r="A29" s="86">
        <f>'Sınıf Listeleri'!B26</f>
        <v>23</v>
      </c>
      <c r="B29" s="87" t="str">
        <f>IF('Sınıf Listeleri'!C26=0,"  ",'Sınıf Listeleri'!C26)</f>
        <v xml:space="preserve">  </v>
      </c>
      <c r="C29" s="466" t="str">
        <f>IF('Sınıf Listeleri'!D26=0,"  ",'Sınıf Listeleri'!D26)</f>
        <v xml:space="preserve">  </v>
      </c>
      <c r="D29" s="466"/>
      <c r="E29" s="466"/>
      <c r="F29" s="466"/>
      <c r="G29" s="466"/>
      <c r="H29" s="466"/>
      <c r="I29" s="136"/>
      <c r="J29" s="136"/>
      <c r="K29" s="136"/>
      <c r="L29" s="136"/>
      <c r="M29" s="245"/>
      <c r="N29" s="244"/>
      <c r="O29" s="80"/>
      <c r="P29" s="80"/>
      <c r="Q29" s="80"/>
      <c r="R29" s="80"/>
      <c r="S29" s="80"/>
      <c r="T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</row>
    <row r="30" spans="1:91" ht="15" customHeight="1" x14ac:dyDescent="0.25">
      <c r="A30" s="86">
        <f>'Sınıf Listeleri'!B27</f>
        <v>24</v>
      </c>
      <c r="B30" s="87" t="str">
        <f>IF('Sınıf Listeleri'!C27=0,"  ",'Sınıf Listeleri'!C27)</f>
        <v xml:space="preserve">  </v>
      </c>
      <c r="C30" s="466" t="str">
        <f>IF('Sınıf Listeleri'!D27=0,"  ",'Sınıf Listeleri'!D27)</f>
        <v xml:space="preserve">  </v>
      </c>
      <c r="D30" s="466"/>
      <c r="E30" s="466"/>
      <c r="F30" s="466"/>
      <c r="G30" s="466"/>
      <c r="H30" s="466"/>
      <c r="I30" s="136"/>
      <c r="J30" s="136"/>
      <c r="K30" s="136"/>
      <c r="L30" s="136"/>
      <c r="M30" s="245"/>
      <c r="N30" s="244"/>
      <c r="O30" s="80"/>
      <c r="P30" s="80"/>
      <c r="Q30" s="80"/>
      <c r="R30" s="80"/>
      <c r="S30" s="80"/>
      <c r="T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</row>
    <row r="31" spans="1:91" ht="15" customHeight="1" x14ac:dyDescent="0.25">
      <c r="A31" s="86">
        <f>'Sınıf Listeleri'!B28</f>
        <v>25</v>
      </c>
      <c r="B31" s="87" t="str">
        <f>IF('Sınıf Listeleri'!C28=0,"  ",'Sınıf Listeleri'!C28)</f>
        <v xml:space="preserve">  </v>
      </c>
      <c r="C31" s="466" t="str">
        <f>IF('Sınıf Listeleri'!D28=0,"  ",'Sınıf Listeleri'!D28)</f>
        <v xml:space="preserve">  </v>
      </c>
      <c r="D31" s="466"/>
      <c r="E31" s="466"/>
      <c r="F31" s="466"/>
      <c r="G31" s="466"/>
      <c r="H31" s="466"/>
      <c r="I31" s="136"/>
      <c r="J31" s="136"/>
      <c r="K31" s="136"/>
      <c r="L31" s="136"/>
      <c r="M31" s="245"/>
      <c r="N31" s="244"/>
      <c r="O31" s="80"/>
      <c r="P31" s="80"/>
      <c r="Q31" s="80"/>
      <c r="R31" s="80"/>
      <c r="S31" s="80"/>
      <c r="T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</row>
    <row r="32" spans="1:91" ht="15" customHeight="1" x14ac:dyDescent="0.25">
      <c r="A32" s="86">
        <f>'Sınıf Listeleri'!B29</f>
        <v>26</v>
      </c>
      <c r="B32" s="87" t="str">
        <f>IF('Sınıf Listeleri'!C29=0,"  ",'Sınıf Listeleri'!C29)</f>
        <v xml:space="preserve">  </v>
      </c>
      <c r="C32" s="466" t="str">
        <f>IF('Sınıf Listeleri'!D29=0,"  ",'Sınıf Listeleri'!D29)</f>
        <v xml:space="preserve">  </v>
      </c>
      <c r="D32" s="466"/>
      <c r="E32" s="466"/>
      <c r="F32" s="466"/>
      <c r="G32" s="466"/>
      <c r="H32" s="466"/>
      <c r="I32" s="136"/>
      <c r="J32" s="136"/>
      <c r="K32" s="136"/>
      <c r="L32" s="136"/>
      <c r="M32" s="245"/>
      <c r="N32" s="244"/>
      <c r="O32" s="80"/>
      <c r="P32" s="80"/>
      <c r="Q32" s="80"/>
      <c r="R32" s="80"/>
      <c r="S32" s="80"/>
      <c r="T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</row>
    <row r="33" spans="1:91" ht="15" customHeight="1" x14ac:dyDescent="0.25">
      <c r="A33" s="86">
        <f>'Sınıf Listeleri'!B30</f>
        <v>27</v>
      </c>
      <c r="B33" s="87" t="str">
        <f>IF('Sınıf Listeleri'!C30=0,"  ",'Sınıf Listeleri'!C30)</f>
        <v xml:space="preserve">  </v>
      </c>
      <c r="C33" s="466" t="str">
        <f>IF('Sınıf Listeleri'!D30=0,"  ",'Sınıf Listeleri'!D30)</f>
        <v xml:space="preserve">  </v>
      </c>
      <c r="D33" s="466"/>
      <c r="E33" s="466"/>
      <c r="F33" s="466"/>
      <c r="G33" s="466"/>
      <c r="H33" s="466"/>
      <c r="I33" s="136"/>
      <c r="J33" s="136"/>
      <c r="K33" s="136"/>
      <c r="L33" s="136"/>
      <c r="M33" s="245"/>
      <c r="N33" s="244"/>
      <c r="O33" s="80"/>
      <c r="P33" s="80"/>
      <c r="Q33" s="80"/>
      <c r="R33" s="80"/>
      <c r="S33" s="80"/>
      <c r="T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</row>
    <row r="34" spans="1:91" ht="15" customHeight="1" x14ac:dyDescent="0.25">
      <c r="A34" s="86">
        <f>'Sınıf Listeleri'!B31</f>
        <v>28</v>
      </c>
      <c r="B34" s="87" t="str">
        <f>IF('Sınıf Listeleri'!C31=0,"  ",'Sınıf Listeleri'!C31)</f>
        <v xml:space="preserve">  </v>
      </c>
      <c r="C34" s="466" t="str">
        <f>IF('Sınıf Listeleri'!D31=0,"  ",'Sınıf Listeleri'!D31)</f>
        <v xml:space="preserve">  </v>
      </c>
      <c r="D34" s="466"/>
      <c r="E34" s="466"/>
      <c r="F34" s="466"/>
      <c r="G34" s="466"/>
      <c r="H34" s="466"/>
      <c r="I34" s="136"/>
      <c r="J34" s="136"/>
      <c r="K34" s="136"/>
      <c r="L34" s="136"/>
      <c r="M34" s="245"/>
      <c r="N34" s="244"/>
      <c r="O34" s="80"/>
      <c r="P34" s="80"/>
      <c r="Q34" s="80"/>
      <c r="R34" s="80"/>
      <c r="S34" s="80"/>
      <c r="T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</row>
    <row r="35" spans="1:91" ht="15" customHeight="1" x14ac:dyDescent="0.25">
      <c r="A35" s="86">
        <f>'Sınıf Listeleri'!B32</f>
        <v>29</v>
      </c>
      <c r="B35" s="87" t="str">
        <f>IF('Sınıf Listeleri'!C32=0,"  ",'Sınıf Listeleri'!C32)</f>
        <v xml:space="preserve">  </v>
      </c>
      <c r="C35" s="466" t="str">
        <f>IF('Sınıf Listeleri'!D32=0,"  ",'Sınıf Listeleri'!D32)</f>
        <v xml:space="preserve">  </v>
      </c>
      <c r="D35" s="466"/>
      <c r="E35" s="466"/>
      <c r="F35" s="466"/>
      <c r="G35" s="466"/>
      <c r="H35" s="466"/>
      <c r="I35" s="136"/>
      <c r="J35" s="136"/>
      <c r="K35" s="136"/>
      <c r="L35" s="136"/>
      <c r="M35" s="245"/>
      <c r="N35" s="244"/>
      <c r="O35" s="80"/>
      <c r="P35" s="80"/>
      <c r="Q35" s="80"/>
      <c r="R35" s="80"/>
      <c r="S35" s="80"/>
      <c r="T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</row>
    <row r="36" spans="1:91" ht="15" customHeight="1" x14ac:dyDescent="0.25">
      <c r="A36" s="86">
        <f>'Sınıf Listeleri'!B33</f>
        <v>30</v>
      </c>
      <c r="B36" s="87" t="str">
        <f>IF('Sınıf Listeleri'!C33=0,"  ",'Sınıf Listeleri'!C33)</f>
        <v xml:space="preserve">  </v>
      </c>
      <c r="C36" s="466" t="str">
        <f>IF('Sınıf Listeleri'!D33=0,"  ",'Sınıf Listeleri'!D33)</f>
        <v xml:space="preserve">  </v>
      </c>
      <c r="D36" s="466"/>
      <c r="E36" s="466"/>
      <c r="F36" s="466"/>
      <c r="G36" s="466"/>
      <c r="H36" s="466"/>
      <c r="I36" s="136"/>
      <c r="J36" s="136"/>
      <c r="K36" s="136"/>
      <c r="L36" s="136"/>
      <c r="M36" s="245"/>
      <c r="N36" s="244"/>
      <c r="O36" s="80"/>
      <c r="P36" s="80"/>
      <c r="Q36" s="80"/>
      <c r="R36" s="80"/>
      <c r="S36" s="80"/>
      <c r="T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</row>
    <row r="37" spans="1:91" ht="15" customHeight="1" x14ac:dyDescent="0.25">
      <c r="A37" s="86">
        <f>'Sınıf Listeleri'!B34</f>
        <v>31</v>
      </c>
      <c r="B37" s="87" t="str">
        <f>IF('Sınıf Listeleri'!C34=0,"  ",'Sınıf Listeleri'!C34)</f>
        <v xml:space="preserve">  </v>
      </c>
      <c r="C37" s="466" t="str">
        <f>IF('Sınıf Listeleri'!D34=0,"  ",'Sınıf Listeleri'!D34)</f>
        <v xml:space="preserve">  </v>
      </c>
      <c r="D37" s="466"/>
      <c r="E37" s="466"/>
      <c r="F37" s="466"/>
      <c r="G37" s="466"/>
      <c r="H37" s="466"/>
      <c r="I37" s="136"/>
      <c r="J37" s="136"/>
      <c r="K37" s="136"/>
      <c r="L37" s="136"/>
      <c r="M37" s="245"/>
      <c r="N37" s="244"/>
      <c r="O37" s="80"/>
      <c r="P37" s="80"/>
      <c r="Q37" s="80"/>
      <c r="R37" s="80"/>
      <c r="S37" s="80"/>
      <c r="T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</row>
    <row r="38" spans="1:91" ht="15" customHeight="1" x14ac:dyDescent="0.25">
      <c r="A38" s="86">
        <f>'Sınıf Listeleri'!B35</f>
        <v>32</v>
      </c>
      <c r="B38" s="87" t="str">
        <f>IF('Sınıf Listeleri'!C35=0,"  ",'Sınıf Listeleri'!C35)</f>
        <v xml:space="preserve">  </v>
      </c>
      <c r="C38" s="466" t="str">
        <f>IF('Sınıf Listeleri'!D35=0,"  ",'Sınıf Listeleri'!D35)</f>
        <v xml:space="preserve">  </v>
      </c>
      <c r="D38" s="466"/>
      <c r="E38" s="466"/>
      <c r="F38" s="466"/>
      <c r="G38" s="466"/>
      <c r="H38" s="466"/>
      <c r="I38" s="136"/>
      <c r="J38" s="136"/>
      <c r="K38" s="136"/>
      <c r="L38" s="136"/>
      <c r="M38" s="245"/>
      <c r="N38" s="244"/>
      <c r="O38" s="80"/>
      <c r="P38" s="80"/>
      <c r="Q38" s="80"/>
      <c r="R38" s="80"/>
      <c r="S38" s="80"/>
      <c r="T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</row>
    <row r="39" spans="1:91" ht="15" customHeight="1" x14ac:dyDescent="0.25">
      <c r="A39" s="86">
        <f>'Sınıf Listeleri'!B36</f>
        <v>33</v>
      </c>
      <c r="B39" s="87" t="str">
        <f>IF('Sınıf Listeleri'!C36=0,"  ",'Sınıf Listeleri'!C36)</f>
        <v xml:space="preserve">  </v>
      </c>
      <c r="C39" s="466" t="str">
        <f>IF('Sınıf Listeleri'!D36=0,"  ",'Sınıf Listeleri'!D36)</f>
        <v xml:space="preserve">  </v>
      </c>
      <c r="D39" s="466"/>
      <c r="E39" s="466"/>
      <c r="F39" s="466"/>
      <c r="G39" s="466"/>
      <c r="H39" s="466"/>
      <c r="I39" s="136"/>
      <c r="J39" s="136"/>
      <c r="K39" s="136"/>
      <c r="L39" s="136"/>
      <c r="M39" s="245"/>
      <c r="N39" s="244"/>
      <c r="O39" s="80"/>
      <c r="P39" s="80"/>
      <c r="Q39" s="80"/>
      <c r="R39" s="80"/>
      <c r="S39" s="80"/>
      <c r="T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</row>
    <row r="40" spans="1:91" ht="15" customHeight="1" x14ac:dyDescent="0.25">
      <c r="A40" s="86">
        <f>'Sınıf Listeleri'!B37</f>
        <v>34</v>
      </c>
      <c r="B40" s="87" t="str">
        <f>IF('Sınıf Listeleri'!C37=0,"  ",'Sınıf Listeleri'!C37)</f>
        <v xml:space="preserve">  </v>
      </c>
      <c r="C40" s="466" t="str">
        <f>IF('Sınıf Listeleri'!D37=0,"  ",'Sınıf Listeleri'!D37)</f>
        <v xml:space="preserve">  </v>
      </c>
      <c r="D40" s="466"/>
      <c r="E40" s="466"/>
      <c r="F40" s="466"/>
      <c r="G40" s="466"/>
      <c r="H40" s="466"/>
      <c r="I40" s="136"/>
      <c r="J40" s="136"/>
      <c r="K40" s="136"/>
      <c r="L40" s="136"/>
      <c r="M40" s="245"/>
      <c r="N40" s="244"/>
      <c r="O40" s="80"/>
      <c r="P40" s="80"/>
      <c r="Q40" s="80"/>
      <c r="R40" s="80"/>
      <c r="S40" s="80"/>
      <c r="T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</row>
    <row r="41" spans="1:91" ht="15" customHeight="1" x14ac:dyDescent="0.25">
      <c r="A41" s="86">
        <f>'Sınıf Listeleri'!B38</f>
        <v>35</v>
      </c>
      <c r="B41" s="87" t="str">
        <f>IF('Sınıf Listeleri'!C38=0,"  ",'Sınıf Listeleri'!C38)</f>
        <v xml:space="preserve">  </v>
      </c>
      <c r="C41" s="466" t="str">
        <f>IF('Sınıf Listeleri'!D38=0,"  ",'Sınıf Listeleri'!D38)</f>
        <v xml:space="preserve">  </v>
      </c>
      <c r="D41" s="466"/>
      <c r="E41" s="466"/>
      <c r="F41" s="466"/>
      <c r="G41" s="466"/>
      <c r="H41" s="466"/>
      <c r="I41" s="136"/>
      <c r="J41" s="136"/>
      <c r="K41" s="136"/>
      <c r="L41" s="136"/>
      <c r="M41" s="245"/>
      <c r="N41" s="244"/>
      <c r="O41" s="80"/>
      <c r="P41" s="80"/>
      <c r="Q41" s="80"/>
      <c r="R41" s="80"/>
      <c r="S41" s="80"/>
      <c r="T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</row>
    <row r="42" spans="1:91" ht="15" customHeight="1" x14ac:dyDescent="0.25">
      <c r="A42" s="86">
        <f>'Sınıf Listeleri'!B39</f>
        <v>36</v>
      </c>
      <c r="B42" s="87" t="str">
        <f>IF('Sınıf Listeleri'!C39=0,"  ",'Sınıf Listeleri'!C39)</f>
        <v xml:space="preserve">  </v>
      </c>
      <c r="C42" s="466" t="str">
        <f>IF('Sınıf Listeleri'!D39=0,"  ",'Sınıf Listeleri'!D39)</f>
        <v xml:space="preserve">  </v>
      </c>
      <c r="D42" s="466"/>
      <c r="E42" s="466"/>
      <c r="F42" s="466"/>
      <c r="G42" s="466"/>
      <c r="H42" s="466"/>
      <c r="I42" s="136"/>
      <c r="J42" s="136"/>
      <c r="K42" s="136"/>
      <c r="L42" s="136"/>
      <c r="M42" s="245"/>
      <c r="N42" s="244"/>
      <c r="O42" s="80"/>
      <c r="P42" s="80"/>
      <c r="Q42" s="80"/>
      <c r="R42" s="80"/>
      <c r="S42" s="80"/>
      <c r="T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</row>
    <row r="43" spans="1:91" ht="15" customHeight="1" x14ac:dyDescent="0.25">
      <c r="A43" s="86">
        <f>'Sınıf Listeleri'!B40</f>
        <v>37</v>
      </c>
      <c r="B43" s="87" t="str">
        <f>IF('Sınıf Listeleri'!C40=0,"  ",'Sınıf Listeleri'!C40)</f>
        <v xml:space="preserve">  </v>
      </c>
      <c r="C43" s="466" t="str">
        <f>IF('Sınıf Listeleri'!D40=0,"  ",'Sınıf Listeleri'!D40)</f>
        <v xml:space="preserve">  </v>
      </c>
      <c r="D43" s="466"/>
      <c r="E43" s="466"/>
      <c r="F43" s="466"/>
      <c r="G43" s="466"/>
      <c r="H43" s="466"/>
      <c r="I43" s="136"/>
      <c r="J43" s="136"/>
      <c r="K43" s="136"/>
      <c r="L43" s="136"/>
      <c r="M43" s="245"/>
      <c r="N43" s="244"/>
      <c r="O43" s="80"/>
      <c r="P43" s="80"/>
      <c r="Q43" s="80"/>
      <c r="R43" s="80"/>
      <c r="S43" s="80"/>
      <c r="T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</row>
    <row r="44" spans="1:91" ht="15" customHeight="1" x14ac:dyDescent="0.25">
      <c r="A44" s="86">
        <f>'Sınıf Listeleri'!B41</f>
        <v>38</v>
      </c>
      <c r="B44" s="87" t="str">
        <f>IF('Sınıf Listeleri'!C41=0,"  ",'Sınıf Listeleri'!C41)</f>
        <v xml:space="preserve">  </v>
      </c>
      <c r="C44" s="466" t="str">
        <f>IF('Sınıf Listeleri'!D41=0,"  ",'Sınıf Listeleri'!D41)</f>
        <v xml:space="preserve">  </v>
      </c>
      <c r="D44" s="466"/>
      <c r="E44" s="466"/>
      <c r="F44" s="466"/>
      <c r="G44" s="466"/>
      <c r="H44" s="466"/>
      <c r="I44" s="136"/>
      <c r="J44" s="136"/>
      <c r="K44" s="136"/>
      <c r="L44" s="136"/>
      <c r="M44" s="245"/>
      <c r="N44" s="244"/>
      <c r="O44" s="80"/>
      <c r="P44" s="80"/>
      <c r="Q44" s="80"/>
      <c r="R44" s="80"/>
      <c r="S44" s="80"/>
      <c r="T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</row>
    <row r="45" spans="1:91" ht="15" customHeight="1" x14ac:dyDescent="0.25">
      <c r="A45" s="86">
        <f>'Sınıf Listeleri'!B42</f>
        <v>39</v>
      </c>
      <c r="B45" s="87" t="str">
        <f>IF('Sınıf Listeleri'!C42=0,"  ",'Sınıf Listeleri'!C42)</f>
        <v xml:space="preserve">  </v>
      </c>
      <c r="C45" s="466" t="str">
        <f>IF('Sınıf Listeleri'!D42=0,"  ",'Sınıf Listeleri'!D42)</f>
        <v xml:space="preserve">  </v>
      </c>
      <c r="D45" s="466"/>
      <c r="E45" s="466"/>
      <c r="F45" s="466"/>
      <c r="G45" s="466"/>
      <c r="H45" s="466"/>
      <c r="I45" s="136"/>
      <c r="J45" s="136"/>
      <c r="K45" s="136"/>
      <c r="L45" s="136"/>
      <c r="M45" s="245"/>
      <c r="N45" s="244"/>
      <c r="O45" s="80"/>
      <c r="P45" s="80"/>
      <c r="Q45" s="80"/>
      <c r="R45" s="80"/>
      <c r="S45" s="80"/>
      <c r="T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</row>
    <row r="46" spans="1:91" ht="15" customHeight="1" x14ac:dyDescent="0.25">
      <c r="A46" s="86">
        <f>'Sınıf Listeleri'!B43</f>
        <v>40</v>
      </c>
      <c r="B46" s="87" t="str">
        <f>IF('Sınıf Listeleri'!C43=0,"  ",'Sınıf Listeleri'!C43)</f>
        <v xml:space="preserve">  </v>
      </c>
      <c r="C46" s="466" t="str">
        <f>IF('Sınıf Listeleri'!D43=0,"  ",'Sınıf Listeleri'!D43)</f>
        <v xml:space="preserve">  </v>
      </c>
      <c r="D46" s="466"/>
      <c r="E46" s="466"/>
      <c r="F46" s="466"/>
      <c r="G46" s="466"/>
      <c r="H46" s="466"/>
      <c r="I46" s="136"/>
      <c r="J46" s="136"/>
      <c r="K46" s="136"/>
      <c r="L46" s="136"/>
      <c r="M46" s="245"/>
      <c r="N46" s="244"/>
      <c r="O46" s="80"/>
      <c r="P46" s="80"/>
      <c r="Q46" s="80"/>
      <c r="R46" s="80"/>
      <c r="S46" s="80"/>
      <c r="T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</row>
    <row r="47" spans="1:91" ht="15" customHeight="1" x14ac:dyDescent="0.25">
      <c r="A47" s="86">
        <f>'Sınıf Listeleri'!B44</f>
        <v>41</v>
      </c>
      <c r="B47" s="87" t="str">
        <f>IF('Sınıf Listeleri'!C44=0,"  ",'Sınıf Listeleri'!C44)</f>
        <v xml:space="preserve">  </v>
      </c>
      <c r="C47" s="466" t="str">
        <f>IF('Sınıf Listeleri'!D44=0,"  ",'Sınıf Listeleri'!D44)</f>
        <v xml:space="preserve">  </v>
      </c>
      <c r="D47" s="466"/>
      <c r="E47" s="466"/>
      <c r="F47" s="466"/>
      <c r="G47" s="466"/>
      <c r="H47" s="466"/>
      <c r="I47" s="136"/>
      <c r="J47" s="136"/>
      <c r="K47" s="136"/>
      <c r="L47" s="136"/>
      <c r="M47" s="245"/>
      <c r="N47" s="244"/>
      <c r="O47" s="80"/>
      <c r="P47" s="80"/>
      <c r="Q47" s="80"/>
      <c r="R47" s="80"/>
      <c r="S47" s="80"/>
      <c r="T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</row>
    <row r="48" spans="1:91" ht="15" customHeight="1" x14ac:dyDescent="0.25">
      <c r="A48" s="86">
        <f>'Sınıf Listeleri'!B45</f>
        <v>42</v>
      </c>
      <c r="B48" s="87" t="str">
        <f>IF('Sınıf Listeleri'!C45=0,"  ",'Sınıf Listeleri'!C45)</f>
        <v xml:space="preserve">  </v>
      </c>
      <c r="C48" s="466" t="str">
        <f>IF('Sınıf Listeleri'!D45=0,"  ",'Sınıf Listeleri'!D45)</f>
        <v xml:space="preserve">  </v>
      </c>
      <c r="D48" s="466"/>
      <c r="E48" s="466"/>
      <c r="F48" s="466"/>
      <c r="G48" s="466"/>
      <c r="H48" s="466"/>
      <c r="I48" s="136"/>
      <c r="J48" s="136"/>
      <c r="K48" s="136"/>
      <c r="L48" s="136"/>
      <c r="M48" s="245"/>
      <c r="N48" s="244"/>
      <c r="O48" s="80"/>
      <c r="P48" s="80"/>
      <c r="Q48" s="80"/>
      <c r="R48" s="80"/>
      <c r="S48" s="80"/>
      <c r="T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</row>
    <row r="49" spans="1:91" ht="15" customHeight="1" x14ac:dyDescent="0.25">
      <c r="A49" s="86">
        <f>'Sınıf Listeleri'!B46</f>
        <v>43</v>
      </c>
      <c r="B49" s="87" t="str">
        <f>IF('Sınıf Listeleri'!C46=0,"  ",'Sınıf Listeleri'!C46)</f>
        <v xml:space="preserve">  </v>
      </c>
      <c r="C49" s="466" t="str">
        <f>IF('Sınıf Listeleri'!D46=0,"  ",'Sınıf Listeleri'!D46)</f>
        <v xml:space="preserve">  </v>
      </c>
      <c r="D49" s="466"/>
      <c r="E49" s="466"/>
      <c r="F49" s="466"/>
      <c r="G49" s="466"/>
      <c r="H49" s="466"/>
      <c r="I49" s="136"/>
      <c r="J49" s="136"/>
      <c r="K49" s="136"/>
      <c r="L49" s="136"/>
      <c r="M49" s="245"/>
      <c r="N49" s="244"/>
      <c r="O49" s="80"/>
      <c r="P49" s="80"/>
      <c r="Q49" s="80"/>
      <c r="R49" s="80"/>
      <c r="S49" s="80"/>
      <c r="T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</row>
    <row r="50" spans="1:91" ht="15" customHeight="1" x14ac:dyDescent="0.25">
      <c r="A50" s="86">
        <f>'Sınıf Listeleri'!B47</f>
        <v>44</v>
      </c>
      <c r="B50" s="87" t="str">
        <f>IF('Sınıf Listeleri'!C47=0,"  ",'Sınıf Listeleri'!C47)</f>
        <v xml:space="preserve">  </v>
      </c>
      <c r="C50" s="466" t="str">
        <f>IF('Sınıf Listeleri'!D47=0,"  ",'Sınıf Listeleri'!D47)</f>
        <v xml:space="preserve">  </v>
      </c>
      <c r="D50" s="466"/>
      <c r="E50" s="466"/>
      <c r="F50" s="466"/>
      <c r="G50" s="466"/>
      <c r="H50" s="466"/>
      <c r="I50" s="136"/>
      <c r="J50" s="136"/>
      <c r="K50" s="136"/>
      <c r="L50" s="136"/>
      <c r="M50" s="245"/>
      <c r="N50" s="244"/>
      <c r="O50" s="80"/>
      <c r="P50" s="80"/>
      <c r="Q50" s="80"/>
      <c r="R50" s="80"/>
      <c r="S50" s="80"/>
      <c r="T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/>
      <c r="CH50" s="80"/>
      <c r="CI50" s="80"/>
      <c r="CJ50" s="80"/>
      <c r="CK50" s="80"/>
      <c r="CL50" s="80"/>
      <c r="CM50" s="80"/>
    </row>
    <row r="51" spans="1:91" ht="15" customHeight="1" x14ac:dyDescent="0.25">
      <c r="A51" s="86">
        <f>'Sınıf Listeleri'!B48</f>
        <v>45</v>
      </c>
      <c r="B51" s="87" t="str">
        <f>IF('Sınıf Listeleri'!C48=0,"  ",'Sınıf Listeleri'!C48)</f>
        <v xml:space="preserve">  </v>
      </c>
      <c r="C51" s="466" t="str">
        <f>IF('Sınıf Listeleri'!D48=0,"  ",'Sınıf Listeleri'!D48)</f>
        <v xml:space="preserve">  </v>
      </c>
      <c r="D51" s="466"/>
      <c r="E51" s="466"/>
      <c r="F51" s="466"/>
      <c r="G51" s="466"/>
      <c r="H51" s="466"/>
      <c r="I51" s="136"/>
      <c r="J51" s="136"/>
      <c r="K51" s="136"/>
      <c r="L51" s="136"/>
      <c r="M51" s="245"/>
      <c r="N51" s="244"/>
      <c r="O51" s="80"/>
      <c r="P51" s="80"/>
      <c r="Q51" s="80"/>
      <c r="R51" s="80"/>
      <c r="S51" s="80"/>
      <c r="T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</row>
    <row r="52" spans="1:91" ht="15" customHeight="1" x14ac:dyDescent="0.25">
      <c r="A52" s="86">
        <f>'Sınıf Listeleri'!B49</f>
        <v>46</v>
      </c>
      <c r="B52" s="87" t="str">
        <f>IF('Sınıf Listeleri'!C49=0,"  ",'Sınıf Listeleri'!C49)</f>
        <v xml:space="preserve">  </v>
      </c>
      <c r="C52" s="466" t="str">
        <f>IF('Sınıf Listeleri'!D49=0,"  ",'Sınıf Listeleri'!D49)</f>
        <v xml:space="preserve">  </v>
      </c>
      <c r="D52" s="466"/>
      <c r="E52" s="466"/>
      <c r="F52" s="466"/>
      <c r="G52" s="466"/>
      <c r="H52" s="466"/>
      <c r="I52" s="136"/>
      <c r="J52" s="136"/>
      <c r="K52" s="136"/>
      <c r="L52" s="136"/>
      <c r="M52" s="245"/>
      <c r="N52" s="244"/>
      <c r="O52" s="80"/>
      <c r="P52" s="80"/>
      <c r="Q52" s="80"/>
      <c r="R52" s="80"/>
      <c r="S52" s="80"/>
      <c r="T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  <c r="CF52" s="80"/>
      <c r="CG52" s="80"/>
      <c r="CH52" s="80"/>
      <c r="CI52" s="80"/>
      <c r="CJ52" s="80"/>
      <c r="CK52" s="80"/>
      <c r="CL52" s="80"/>
      <c r="CM52" s="80"/>
    </row>
    <row r="53" spans="1:91" ht="15" customHeight="1" x14ac:dyDescent="0.25">
      <c r="A53" s="86">
        <f>'Sınıf Listeleri'!B50</f>
        <v>47</v>
      </c>
      <c r="B53" s="87" t="str">
        <f>IF('Sınıf Listeleri'!C50=0,"  ",'Sınıf Listeleri'!C50)</f>
        <v xml:space="preserve">  </v>
      </c>
      <c r="C53" s="466" t="str">
        <f>IF('Sınıf Listeleri'!D50=0,"  ",'Sınıf Listeleri'!D50)</f>
        <v xml:space="preserve">  </v>
      </c>
      <c r="D53" s="466"/>
      <c r="E53" s="466"/>
      <c r="F53" s="466"/>
      <c r="G53" s="466"/>
      <c r="H53" s="466"/>
      <c r="I53" s="136"/>
      <c r="J53" s="136"/>
      <c r="K53" s="136"/>
      <c r="L53" s="136"/>
      <c r="M53" s="245"/>
      <c r="N53" s="244"/>
      <c r="O53" s="80"/>
      <c r="P53" s="80"/>
      <c r="Q53" s="80"/>
      <c r="R53" s="80"/>
      <c r="S53" s="80"/>
      <c r="T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  <c r="CF53" s="80"/>
      <c r="CG53" s="80"/>
      <c r="CH53" s="80"/>
      <c r="CI53" s="80"/>
      <c r="CJ53" s="80"/>
      <c r="CK53" s="80"/>
      <c r="CL53" s="80"/>
      <c r="CM53" s="80"/>
    </row>
    <row r="54" spans="1:91" ht="15" customHeight="1" x14ac:dyDescent="0.25">
      <c r="A54" s="86">
        <f>'Sınıf Listeleri'!B51</f>
        <v>48</v>
      </c>
      <c r="B54" s="87" t="str">
        <f>IF('Sınıf Listeleri'!C51=0,"  ",'Sınıf Listeleri'!C51)</f>
        <v xml:space="preserve">  </v>
      </c>
      <c r="C54" s="466" t="str">
        <f>IF('Sınıf Listeleri'!D51=0,"  ",'Sınıf Listeleri'!D51)</f>
        <v xml:space="preserve">  </v>
      </c>
      <c r="D54" s="466"/>
      <c r="E54" s="466"/>
      <c r="F54" s="466"/>
      <c r="G54" s="466"/>
      <c r="H54" s="466"/>
      <c r="I54" s="136"/>
      <c r="J54" s="136"/>
      <c r="K54" s="136"/>
      <c r="L54" s="136"/>
      <c r="M54" s="245"/>
      <c r="N54" s="244"/>
      <c r="O54" s="80"/>
      <c r="P54" s="80"/>
      <c r="Q54" s="80"/>
      <c r="R54" s="80"/>
      <c r="S54" s="80"/>
      <c r="T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</row>
    <row r="55" spans="1:91" ht="15" customHeight="1" x14ac:dyDescent="0.25">
      <c r="A55" s="86">
        <f>'Sınıf Listeleri'!B52</f>
        <v>49</v>
      </c>
      <c r="B55" s="87" t="str">
        <f>IF('Sınıf Listeleri'!C52=0,"  ",'Sınıf Listeleri'!C52)</f>
        <v xml:space="preserve">  </v>
      </c>
      <c r="C55" s="466" t="str">
        <f>IF('Sınıf Listeleri'!D52=0,"  ",'Sınıf Listeleri'!D52)</f>
        <v xml:space="preserve">  </v>
      </c>
      <c r="D55" s="466"/>
      <c r="E55" s="466"/>
      <c r="F55" s="466"/>
      <c r="G55" s="466"/>
      <c r="H55" s="466"/>
      <c r="I55" s="136"/>
      <c r="J55" s="136"/>
      <c r="K55" s="136"/>
      <c r="L55" s="136"/>
      <c r="M55" s="245"/>
      <c r="N55" s="244"/>
      <c r="O55" s="80"/>
      <c r="P55" s="80"/>
      <c r="Q55" s="80"/>
      <c r="R55" s="80"/>
      <c r="S55" s="80"/>
      <c r="T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</row>
    <row r="56" spans="1:91" ht="15" customHeight="1" x14ac:dyDescent="0.25">
      <c r="A56" s="86">
        <f>'Sınıf Listeleri'!B53</f>
        <v>50</v>
      </c>
      <c r="B56" s="87" t="str">
        <f>IF('Sınıf Listeleri'!C53=0,"  ",'Sınıf Listeleri'!C53)</f>
        <v xml:space="preserve">  </v>
      </c>
      <c r="C56" s="466" t="str">
        <f>IF('Sınıf Listeleri'!D53=0,"  ",'Sınıf Listeleri'!D53)</f>
        <v xml:space="preserve">  </v>
      </c>
      <c r="D56" s="466"/>
      <c r="E56" s="466"/>
      <c r="F56" s="466"/>
      <c r="G56" s="466"/>
      <c r="H56" s="466"/>
      <c r="I56" s="136"/>
      <c r="J56" s="136"/>
      <c r="K56" s="136"/>
      <c r="L56" s="136"/>
      <c r="M56" s="245"/>
      <c r="N56" s="244"/>
      <c r="O56" s="80"/>
      <c r="P56" s="80"/>
      <c r="Q56" s="80"/>
      <c r="R56" s="80"/>
      <c r="S56" s="80"/>
      <c r="T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</row>
    <row r="57" spans="1:91" ht="15" customHeight="1" x14ac:dyDescent="0.25">
      <c r="A57" s="86">
        <f>'Sınıf Listeleri'!B54</f>
        <v>51</v>
      </c>
      <c r="B57" s="87" t="str">
        <f>IF('Sınıf Listeleri'!C54=0,"  ",'Sınıf Listeleri'!C54)</f>
        <v xml:space="preserve">  </v>
      </c>
      <c r="C57" s="466" t="str">
        <f>IF('Sınıf Listeleri'!D54=0,"  ",'Sınıf Listeleri'!D54)</f>
        <v xml:space="preserve">  </v>
      </c>
      <c r="D57" s="466"/>
      <c r="E57" s="466"/>
      <c r="F57" s="466"/>
      <c r="G57" s="466"/>
      <c r="H57" s="466"/>
      <c r="I57" s="136"/>
      <c r="J57" s="136"/>
      <c r="K57" s="136"/>
      <c r="L57" s="136"/>
      <c r="M57" s="245"/>
      <c r="N57" s="244"/>
      <c r="O57" s="80"/>
      <c r="P57" s="80"/>
      <c r="Q57" s="80"/>
      <c r="R57" s="80"/>
      <c r="S57" s="80"/>
      <c r="T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</row>
    <row r="58" spans="1:91" ht="15" customHeight="1" x14ac:dyDescent="0.25">
      <c r="A58" s="86">
        <f>'Sınıf Listeleri'!B55</f>
        <v>52</v>
      </c>
      <c r="B58" s="87" t="str">
        <f>IF('Sınıf Listeleri'!C55=0,"  ",'Sınıf Listeleri'!C55)</f>
        <v xml:space="preserve">  </v>
      </c>
      <c r="C58" s="466" t="str">
        <f>IF('Sınıf Listeleri'!D55=0,"  ",'Sınıf Listeleri'!D55)</f>
        <v xml:space="preserve">  </v>
      </c>
      <c r="D58" s="466"/>
      <c r="E58" s="466"/>
      <c r="F58" s="466"/>
      <c r="G58" s="466"/>
      <c r="H58" s="466"/>
      <c r="I58" s="136"/>
      <c r="J58" s="136"/>
      <c r="K58" s="136"/>
      <c r="L58" s="136"/>
      <c r="M58" s="245"/>
      <c r="N58" s="244"/>
      <c r="O58" s="80"/>
      <c r="P58" s="80"/>
      <c r="Q58" s="80"/>
      <c r="R58" s="80"/>
      <c r="S58" s="80"/>
      <c r="T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</row>
    <row r="59" spans="1:91" ht="15" customHeight="1" x14ac:dyDescent="0.25">
      <c r="A59" s="86">
        <f>'Sınıf Listeleri'!B56</f>
        <v>53</v>
      </c>
      <c r="B59" s="87" t="str">
        <f>IF('Sınıf Listeleri'!C56=0,"  ",'Sınıf Listeleri'!C56)</f>
        <v xml:space="preserve">  </v>
      </c>
      <c r="C59" s="466" t="str">
        <f>IF('Sınıf Listeleri'!D56=0,"  ",'Sınıf Listeleri'!D56)</f>
        <v xml:space="preserve">  </v>
      </c>
      <c r="D59" s="466"/>
      <c r="E59" s="466"/>
      <c r="F59" s="466"/>
      <c r="G59" s="466"/>
      <c r="H59" s="466"/>
      <c r="I59" s="136"/>
      <c r="J59" s="136"/>
      <c r="K59" s="136"/>
      <c r="L59" s="136"/>
      <c r="M59" s="245"/>
      <c r="N59" s="244"/>
      <c r="O59" s="80"/>
      <c r="P59" s="80"/>
      <c r="Q59" s="80"/>
      <c r="R59" s="80"/>
      <c r="S59" s="80"/>
      <c r="T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</row>
    <row r="60" spans="1:91" ht="15" customHeight="1" x14ac:dyDescent="0.25">
      <c r="A60" s="86">
        <f>'Sınıf Listeleri'!B57</f>
        <v>54</v>
      </c>
      <c r="B60" s="87" t="str">
        <f>IF('Sınıf Listeleri'!C57=0,"  ",'Sınıf Listeleri'!C57)</f>
        <v xml:space="preserve">  </v>
      </c>
      <c r="C60" s="466" t="str">
        <f>IF('Sınıf Listeleri'!D57=0,"  ",'Sınıf Listeleri'!D57)</f>
        <v xml:space="preserve">  </v>
      </c>
      <c r="D60" s="466"/>
      <c r="E60" s="466"/>
      <c r="F60" s="466"/>
      <c r="G60" s="466"/>
      <c r="H60" s="466"/>
      <c r="I60" s="136"/>
      <c r="J60" s="136"/>
      <c r="K60" s="136"/>
      <c r="L60" s="136"/>
      <c r="M60" s="245"/>
      <c r="N60" s="244"/>
      <c r="O60" s="80"/>
      <c r="P60" s="80"/>
      <c r="Q60" s="80"/>
      <c r="R60" s="80"/>
      <c r="S60" s="80"/>
      <c r="T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</row>
    <row r="61" spans="1:91" ht="15" customHeight="1" x14ac:dyDescent="0.25">
      <c r="A61" s="86">
        <f>'Sınıf Listeleri'!B58</f>
        <v>55</v>
      </c>
      <c r="B61" s="87" t="str">
        <f>IF('Sınıf Listeleri'!C58=0,"  ",'Sınıf Listeleri'!C58)</f>
        <v xml:space="preserve">  </v>
      </c>
      <c r="C61" s="466" t="str">
        <f>IF('Sınıf Listeleri'!D58=0,"  ",'Sınıf Listeleri'!D58)</f>
        <v xml:space="preserve">  </v>
      </c>
      <c r="D61" s="466"/>
      <c r="E61" s="466"/>
      <c r="F61" s="466"/>
      <c r="G61" s="466"/>
      <c r="H61" s="466"/>
      <c r="I61" s="136"/>
      <c r="J61" s="136"/>
      <c r="K61" s="136"/>
      <c r="L61" s="136"/>
      <c r="M61" s="245"/>
      <c r="N61" s="244"/>
      <c r="O61" s="80"/>
      <c r="P61" s="80"/>
      <c r="Q61" s="80"/>
      <c r="R61" s="80"/>
      <c r="S61" s="80"/>
      <c r="T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</row>
    <row r="62" spans="1:91" ht="15" customHeight="1" x14ac:dyDescent="0.25">
      <c r="A62" s="86">
        <f>'Sınıf Listeleri'!B59</f>
        <v>56</v>
      </c>
      <c r="B62" s="87" t="str">
        <f>IF('Sınıf Listeleri'!C59=0,"  ",'Sınıf Listeleri'!C59)</f>
        <v xml:space="preserve">  </v>
      </c>
      <c r="C62" s="466" t="str">
        <f>IF('Sınıf Listeleri'!D59=0,"  ",'Sınıf Listeleri'!D59)</f>
        <v xml:space="preserve">  </v>
      </c>
      <c r="D62" s="466"/>
      <c r="E62" s="466"/>
      <c r="F62" s="466"/>
      <c r="G62" s="466"/>
      <c r="H62" s="466"/>
      <c r="I62" s="136"/>
      <c r="J62" s="136"/>
      <c r="K62" s="136"/>
      <c r="L62" s="136"/>
      <c r="M62" s="245"/>
      <c r="N62" s="244"/>
      <c r="O62" s="80"/>
      <c r="P62" s="80"/>
      <c r="Q62" s="80"/>
      <c r="R62" s="80"/>
      <c r="S62" s="80"/>
      <c r="T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</row>
    <row r="63" spans="1:91" ht="15" customHeight="1" x14ac:dyDescent="0.25">
      <c r="A63" s="86">
        <f>'Sınıf Listeleri'!B60</f>
        <v>57</v>
      </c>
      <c r="B63" s="87" t="str">
        <f>IF('Sınıf Listeleri'!C60=0,"  ",'Sınıf Listeleri'!C60)</f>
        <v xml:space="preserve">  </v>
      </c>
      <c r="C63" s="466" t="str">
        <f>IF('Sınıf Listeleri'!D60=0,"  ",'Sınıf Listeleri'!D60)</f>
        <v xml:space="preserve">  </v>
      </c>
      <c r="D63" s="466"/>
      <c r="E63" s="466"/>
      <c r="F63" s="466"/>
      <c r="G63" s="466"/>
      <c r="H63" s="466"/>
      <c r="I63" s="136"/>
      <c r="J63" s="136"/>
      <c r="K63" s="136"/>
      <c r="L63" s="136"/>
      <c r="M63" s="245"/>
      <c r="N63" s="244"/>
      <c r="O63" s="80"/>
      <c r="P63" s="80"/>
      <c r="Q63" s="80"/>
      <c r="R63" s="80"/>
      <c r="S63" s="80"/>
      <c r="T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</row>
    <row r="64" spans="1:91" ht="15" customHeight="1" x14ac:dyDescent="0.25">
      <c r="A64" s="86">
        <f>'Sınıf Listeleri'!B61</f>
        <v>58</v>
      </c>
      <c r="B64" s="87" t="str">
        <f>IF('Sınıf Listeleri'!C61=0,"  ",'Sınıf Listeleri'!C61)</f>
        <v xml:space="preserve">  </v>
      </c>
      <c r="C64" s="466" t="str">
        <f>IF('Sınıf Listeleri'!D61=0,"  ",'Sınıf Listeleri'!D61)</f>
        <v xml:space="preserve">  </v>
      </c>
      <c r="D64" s="466"/>
      <c r="E64" s="466"/>
      <c r="F64" s="466"/>
      <c r="G64" s="466"/>
      <c r="H64" s="466"/>
      <c r="I64" s="136"/>
      <c r="J64" s="136"/>
      <c r="K64" s="136"/>
      <c r="L64" s="136"/>
      <c r="M64" s="245"/>
      <c r="N64" s="244"/>
      <c r="O64" s="80"/>
      <c r="P64" s="80"/>
      <c r="Q64" s="80"/>
      <c r="R64" s="80"/>
      <c r="S64" s="80"/>
      <c r="T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  <c r="CD64" s="80"/>
      <c r="CE64" s="80"/>
      <c r="CF64" s="80"/>
      <c r="CG64" s="80"/>
      <c r="CH64" s="80"/>
      <c r="CI64" s="80"/>
      <c r="CJ64" s="80"/>
      <c r="CK64" s="80"/>
      <c r="CL64" s="80"/>
      <c r="CM64" s="80"/>
    </row>
    <row r="65" spans="1:91" ht="15" customHeight="1" x14ac:dyDescent="0.25">
      <c r="A65" s="86">
        <f>'Sınıf Listeleri'!B62</f>
        <v>59</v>
      </c>
      <c r="B65" s="87" t="str">
        <f>IF('Sınıf Listeleri'!C62=0,"  ",'Sınıf Listeleri'!C62)</f>
        <v xml:space="preserve">  </v>
      </c>
      <c r="C65" s="466" t="str">
        <f>IF('Sınıf Listeleri'!D62=0,"  ",'Sınıf Listeleri'!D62)</f>
        <v xml:space="preserve">  </v>
      </c>
      <c r="D65" s="466"/>
      <c r="E65" s="466"/>
      <c r="F65" s="466"/>
      <c r="G65" s="466"/>
      <c r="H65" s="466"/>
      <c r="I65" s="136"/>
      <c r="J65" s="136"/>
      <c r="K65" s="136"/>
      <c r="L65" s="136"/>
      <c r="M65" s="245"/>
      <c r="N65" s="244"/>
      <c r="O65" s="80"/>
      <c r="P65" s="80"/>
      <c r="Q65" s="80"/>
      <c r="R65" s="80"/>
      <c r="S65" s="80"/>
      <c r="T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BY65" s="80"/>
      <c r="BZ65" s="80"/>
      <c r="CA65" s="80"/>
      <c r="CB65" s="80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</row>
    <row r="66" spans="1:91" ht="15" customHeight="1" x14ac:dyDescent="0.25">
      <c r="A66" s="86">
        <f>'Sınıf Listeleri'!B63</f>
        <v>60</v>
      </c>
      <c r="B66" s="87" t="str">
        <f>IF('Sınıf Listeleri'!C63=0,"  ",'Sınıf Listeleri'!C63)</f>
        <v xml:space="preserve">  </v>
      </c>
      <c r="C66" s="466" t="str">
        <f>IF('Sınıf Listeleri'!D63=0,"  ",'Sınıf Listeleri'!D63)</f>
        <v xml:space="preserve">  </v>
      </c>
      <c r="D66" s="466"/>
      <c r="E66" s="466"/>
      <c r="F66" s="466"/>
      <c r="G66" s="466"/>
      <c r="H66" s="466"/>
      <c r="I66" s="136"/>
      <c r="J66" s="136"/>
      <c r="K66" s="136"/>
      <c r="L66" s="136"/>
      <c r="M66" s="245"/>
      <c r="N66" s="244"/>
      <c r="O66" s="80"/>
      <c r="P66" s="80"/>
      <c r="Q66" s="80"/>
      <c r="R66" s="80"/>
      <c r="S66" s="80"/>
      <c r="T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</row>
    <row r="67" spans="1:91" ht="15" customHeight="1" x14ac:dyDescent="0.25">
      <c r="A67" s="86">
        <f>'Sınıf Listeleri'!B64</f>
        <v>61</v>
      </c>
      <c r="B67" s="87" t="str">
        <f>IF('Sınıf Listeleri'!C64=0,"  ",'Sınıf Listeleri'!C64)</f>
        <v xml:space="preserve">  </v>
      </c>
      <c r="C67" s="466" t="str">
        <f>IF('Sınıf Listeleri'!D64=0,"  ",'Sınıf Listeleri'!D64)</f>
        <v xml:space="preserve">  </v>
      </c>
      <c r="D67" s="466"/>
      <c r="E67" s="466"/>
      <c r="F67" s="466"/>
      <c r="G67" s="466"/>
      <c r="H67" s="466"/>
      <c r="I67" s="136"/>
      <c r="J67" s="136"/>
      <c r="K67" s="136"/>
      <c r="L67" s="136"/>
      <c r="M67" s="245"/>
      <c r="N67" s="244"/>
      <c r="O67" s="80"/>
      <c r="P67" s="80"/>
      <c r="Q67" s="80"/>
      <c r="R67" s="80"/>
      <c r="S67" s="80"/>
      <c r="T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0"/>
      <c r="CA67" s="80"/>
      <c r="CB67" s="80"/>
      <c r="CC67" s="80"/>
      <c r="CD67" s="80"/>
      <c r="CE67" s="80"/>
      <c r="CF67" s="80"/>
      <c r="CG67" s="80"/>
      <c r="CH67" s="80"/>
      <c r="CI67" s="80"/>
      <c r="CJ67" s="80"/>
      <c r="CK67" s="80"/>
      <c r="CL67" s="80"/>
      <c r="CM67" s="80"/>
    </row>
    <row r="68" spans="1:91" ht="15" customHeight="1" x14ac:dyDescent="0.25">
      <c r="A68" s="86">
        <f>'Sınıf Listeleri'!B65</f>
        <v>62</v>
      </c>
      <c r="B68" s="87" t="str">
        <f>IF('Sınıf Listeleri'!C65=0,"  ",'Sınıf Listeleri'!C65)</f>
        <v xml:space="preserve">  </v>
      </c>
      <c r="C68" s="466" t="str">
        <f>IF('Sınıf Listeleri'!D65=0,"  ",'Sınıf Listeleri'!D65)</f>
        <v xml:space="preserve">  </v>
      </c>
      <c r="D68" s="466"/>
      <c r="E68" s="466"/>
      <c r="F68" s="466"/>
      <c r="G68" s="466"/>
      <c r="H68" s="466"/>
      <c r="I68" s="136"/>
      <c r="J68" s="136"/>
      <c r="K68" s="136"/>
      <c r="L68" s="136"/>
      <c r="M68" s="245"/>
      <c r="N68" s="244"/>
      <c r="O68" s="80"/>
      <c r="P68" s="80"/>
      <c r="Q68" s="80"/>
      <c r="R68" s="80"/>
      <c r="S68" s="80"/>
      <c r="T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0"/>
      <c r="BL68" s="80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BY68" s="80"/>
      <c r="BZ68" s="80"/>
      <c r="CA68" s="80"/>
      <c r="CB68" s="80"/>
      <c r="CC68" s="80"/>
      <c r="CD68" s="80"/>
      <c r="CE68" s="80"/>
      <c r="CF68" s="80"/>
      <c r="CG68" s="80"/>
      <c r="CH68" s="80"/>
      <c r="CI68" s="80"/>
      <c r="CJ68" s="80"/>
      <c r="CK68" s="80"/>
      <c r="CL68" s="80"/>
      <c r="CM68" s="80"/>
    </row>
    <row r="69" spans="1:91" ht="15" customHeight="1" x14ac:dyDescent="0.25">
      <c r="A69" s="86">
        <f>'Sınıf Listeleri'!B66</f>
        <v>63</v>
      </c>
      <c r="B69" s="87" t="str">
        <f>IF('Sınıf Listeleri'!C66=0,"  ",'Sınıf Listeleri'!C66)</f>
        <v xml:space="preserve">  </v>
      </c>
      <c r="C69" s="466" t="str">
        <f>IF('Sınıf Listeleri'!D66=0,"  ",'Sınıf Listeleri'!D66)</f>
        <v xml:space="preserve">  </v>
      </c>
      <c r="D69" s="466"/>
      <c r="E69" s="466"/>
      <c r="F69" s="466"/>
      <c r="G69" s="466"/>
      <c r="H69" s="466"/>
      <c r="I69" s="136"/>
      <c r="J69" s="136"/>
      <c r="K69" s="136"/>
      <c r="L69" s="136"/>
      <c r="M69" s="245"/>
      <c r="N69" s="244"/>
      <c r="O69" s="80"/>
      <c r="P69" s="80"/>
      <c r="Q69" s="80"/>
      <c r="R69" s="80"/>
      <c r="S69" s="80"/>
      <c r="T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</row>
    <row r="70" spans="1:91" ht="15" customHeight="1" x14ac:dyDescent="0.25">
      <c r="A70" s="86">
        <f>'Sınıf Listeleri'!B67</f>
        <v>64</v>
      </c>
      <c r="B70" s="87" t="str">
        <f>IF('Sınıf Listeleri'!C67=0,"  ",'Sınıf Listeleri'!C67)</f>
        <v xml:space="preserve">  </v>
      </c>
      <c r="C70" s="466" t="str">
        <f>IF('Sınıf Listeleri'!D67=0,"  ",'Sınıf Listeleri'!D67)</f>
        <v xml:space="preserve">  </v>
      </c>
      <c r="D70" s="466"/>
      <c r="E70" s="466"/>
      <c r="F70" s="466"/>
      <c r="G70" s="466"/>
      <c r="H70" s="466"/>
      <c r="I70" s="136"/>
      <c r="J70" s="136"/>
      <c r="K70" s="136"/>
      <c r="L70" s="136"/>
      <c r="M70" s="245"/>
      <c r="N70" s="244"/>
      <c r="O70" s="80"/>
      <c r="P70" s="80"/>
      <c r="Q70" s="80"/>
      <c r="R70" s="80"/>
      <c r="S70" s="80"/>
      <c r="T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80"/>
      <c r="BY70" s="80"/>
      <c r="BZ70" s="80"/>
      <c r="CA70" s="80"/>
      <c r="CB70" s="80"/>
      <c r="CC70" s="80"/>
      <c r="CD70" s="80"/>
      <c r="CE70" s="80"/>
      <c r="CF70" s="80"/>
      <c r="CG70" s="80"/>
      <c r="CH70" s="80"/>
      <c r="CI70" s="80"/>
      <c r="CJ70" s="80"/>
      <c r="CK70" s="80"/>
      <c r="CL70" s="80"/>
      <c r="CM70" s="80"/>
    </row>
    <row r="71" spans="1:91" ht="15" customHeight="1" x14ac:dyDescent="0.25">
      <c r="A71" s="86">
        <f>'Sınıf Listeleri'!B68</f>
        <v>65</v>
      </c>
      <c r="B71" s="87" t="str">
        <f>IF('Sınıf Listeleri'!C68=0,"  ",'Sınıf Listeleri'!C68)</f>
        <v xml:space="preserve">  </v>
      </c>
      <c r="C71" s="466" t="str">
        <f>IF('Sınıf Listeleri'!D68=0,"  ",'Sınıf Listeleri'!D68)</f>
        <v xml:space="preserve">  </v>
      </c>
      <c r="D71" s="466"/>
      <c r="E71" s="466"/>
      <c r="F71" s="466"/>
      <c r="G71" s="466"/>
      <c r="H71" s="466"/>
      <c r="I71" s="136"/>
      <c r="J71" s="136"/>
      <c r="K71" s="136"/>
      <c r="L71" s="136"/>
      <c r="M71" s="245"/>
      <c r="N71" s="244"/>
      <c r="O71" s="80"/>
      <c r="P71" s="80"/>
      <c r="Q71" s="80"/>
      <c r="R71" s="80"/>
      <c r="S71" s="80"/>
      <c r="T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0"/>
      <c r="CA71" s="80"/>
      <c r="CB71" s="80"/>
      <c r="CC71" s="80"/>
      <c r="CD71" s="80"/>
      <c r="CE71" s="80"/>
      <c r="CF71" s="80"/>
      <c r="CG71" s="80"/>
      <c r="CH71" s="80"/>
      <c r="CI71" s="80"/>
      <c r="CJ71" s="80"/>
      <c r="CK71" s="80"/>
      <c r="CL71" s="80"/>
      <c r="CM71" s="80"/>
    </row>
    <row r="72" spans="1:91" ht="15" customHeight="1" x14ac:dyDescent="0.25">
      <c r="A72" s="86">
        <f>'Sınıf Listeleri'!B69</f>
        <v>66</v>
      </c>
      <c r="B72" s="87" t="str">
        <f>IF('Sınıf Listeleri'!C69=0,"  ",'Sınıf Listeleri'!C69)</f>
        <v xml:space="preserve">  </v>
      </c>
      <c r="C72" s="466" t="str">
        <f>IF('Sınıf Listeleri'!D69=0,"  ",'Sınıf Listeleri'!D69)</f>
        <v xml:space="preserve">  </v>
      </c>
      <c r="D72" s="466"/>
      <c r="E72" s="466"/>
      <c r="F72" s="466"/>
      <c r="G72" s="466"/>
      <c r="H72" s="466"/>
      <c r="I72" s="136"/>
      <c r="J72" s="136"/>
      <c r="K72" s="136"/>
      <c r="L72" s="136"/>
      <c r="M72" s="245"/>
      <c r="N72" s="244"/>
      <c r="O72" s="80"/>
      <c r="P72" s="80"/>
      <c r="Q72" s="80"/>
      <c r="R72" s="80"/>
      <c r="S72" s="80"/>
      <c r="T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0"/>
      <c r="CA72" s="80"/>
      <c r="CB72" s="80"/>
      <c r="CC72" s="80"/>
      <c r="CD72" s="80"/>
      <c r="CE72" s="80"/>
      <c r="CF72" s="80"/>
      <c r="CG72" s="80"/>
      <c r="CH72" s="80"/>
      <c r="CI72" s="80"/>
      <c r="CJ72" s="80"/>
      <c r="CK72" s="80"/>
      <c r="CL72" s="80"/>
      <c r="CM72" s="80"/>
    </row>
    <row r="73" spans="1:91" ht="15" customHeight="1" x14ac:dyDescent="0.25">
      <c r="A73" s="86">
        <f>'Sınıf Listeleri'!B70</f>
        <v>67</v>
      </c>
      <c r="B73" s="87" t="str">
        <f>IF('Sınıf Listeleri'!C70=0,"  ",'Sınıf Listeleri'!C70)</f>
        <v xml:space="preserve">  </v>
      </c>
      <c r="C73" s="466" t="str">
        <f>IF('Sınıf Listeleri'!D70=0,"  ",'Sınıf Listeleri'!D70)</f>
        <v xml:space="preserve">  </v>
      </c>
      <c r="D73" s="466"/>
      <c r="E73" s="466"/>
      <c r="F73" s="466"/>
      <c r="G73" s="466"/>
      <c r="H73" s="466"/>
      <c r="I73" s="136"/>
      <c r="J73" s="136"/>
      <c r="K73" s="136"/>
      <c r="L73" s="136"/>
      <c r="M73" s="245"/>
      <c r="N73" s="244"/>
      <c r="O73" s="80"/>
      <c r="P73" s="80"/>
      <c r="Q73" s="80"/>
      <c r="R73" s="80"/>
      <c r="S73" s="80"/>
      <c r="T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0"/>
      <c r="CA73" s="80"/>
      <c r="CB73" s="80"/>
      <c r="CC73" s="80"/>
      <c r="CD73" s="80"/>
      <c r="CE73" s="80"/>
      <c r="CF73" s="80"/>
      <c r="CG73" s="80"/>
      <c r="CH73" s="80"/>
      <c r="CI73" s="80"/>
      <c r="CJ73" s="80"/>
      <c r="CK73" s="80"/>
      <c r="CL73" s="80"/>
      <c r="CM73" s="80"/>
    </row>
    <row r="74" spans="1:91" ht="15" customHeight="1" x14ac:dyDescent="0.25">
      <c r="A74" s="86">
        <f>'Sınıf Listeleri'!B71</f>
        <v>68</v>
      </c>
      <c r="B74" s="87" t="str">
        <f>IF('Sınıf Listeleri'!C71=0,"  ",'Sınıf Listeleri'!C71)</f>
        <v xml:space="preserve">  </v>
      </c>
      <c r="C74" s="466" t="str">
        <f>IF('Sınıf Listeleri'!D71=0,"  ",'Sınıf Listeleri'!D71)</f>
        <v xml:space="preserve">  </v>
      </c>
      <c r="D74" s="466"/>
      <c r="E74" s="466"/>
      <c r="F74" s="466"/>
      <c r="G74" s="466"/>
      <c r="H74" s="466"/>
      <c r="I74" s="136"/>
      <c r="J74" s="136"/>
      <c r="K74" s="136"/>
      <c r="L74" s="136"/>
      <c r="M74" s="245"/>
      <c r="N74" s="244"/>
      <c r="O74" s="80"/>
      <c r="P74" s="80"/>
      <c r="Q74" s="80"/>
      <c r="R74" s="80"/>
      <c r="S74" s="80"/>
      <c r="T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  <c r="BE74" s="80"/>
      <c r="BF74" s="80"/>
      <c r="BG74" s="80"/>
      <c r="BH74" s="80"/>
      <c r="BI74" s="80"/>
      <c r="BJ74" s="80"/>
      <c r="BK74" s="80"/>
      <c r="BL74" s="80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80"/>
      <c r="BZ74" s="80"/>
      <c r="CA74" s="80"/>
      <c r="CB74" s="80"/>
      <c r="CC74" s="80"/>
      <c r="CD74" s="80"/>
      <c r="CE74" s="80"/>
      <c r="CF74" s="80"/>
      <c r="CG74" s="80"/>
      <c r="CH74" s="80"/>
      <c r="CI74" s="80"/>
      <c r="CJ74" s="80"/>
      <c r="CK74" s="80"/>
      <c r="CL74" s="80"/>
      <c r="CM74" s="80"/>
    </row>
    <row r="75" spans="1:91" ht="15" customHeight="1" x14ac:dyDescent="0.25">
      <c r="A75" s="86">
        <f>'Sınıf Listeleri'!B72</f>
        <v>69</v>
      </c>
      <c r="B75" s="87" t="str">
        <f>IF('Sınıf Listeleri'!C72=0,"  ",'Sınıf Listeleri'!C72)</f>
        <v xml:space="preserve">  </v>
      </c>
      <c r="C75" s="466" t="str">
        <f>IF('Sınıf Listeleri'!D72=0,"  ",'Sınıf Listeleri'!D72)</f>
        <v xml:space="preserve">  </v>
      </c>
      <c r="D75" s="466"/>
      <c r="E75" s="466"/>
      <c r="F75" s="466"/>
      <c r="G75" s="466"/>
      <c r="H75" s="466"/>
      <c r="I75" s="136"/>
      <c r="J75" s="136"/>
      <c r="K75" s="136"/>
      <c r="L75" s="136"/>
      <c r="M75" s="245"/>
      <c r="N75" s="244"/>
      <c r="O75" s="80"/>
      <c r="P75" s="80"/>
      <c r="Q75" s="80"/>
      <c r="R75" s="80"/>
      <c r="S75" s="80"/>
      <c r="T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0"/>
      <c r="BD75" s="80"/>
      <c r="BE75" s="80"/>
      <c r="BF75" s="80"/>
      <c r="BG75" s="80"/>
      <c r="BH75" s="80"/>
      <c r="BI75" s="80"/>
      <c r="BJ75" s="80"/>
      <c r="BK75" s="80"/>
      <c r="BL75" s="80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80"/>
      <c r="CA75" s="80"/>
      <c r="CB75" s="80"/>
      <c r="CC75" s="80"/>
      <c r="CD75" s="80"/>
      <c r="CE75" s="80"/>
      <c r="CF75" s="80"/>
      <c r="CG75" s="80"/>
      <c r="CH75" s="80"/>
      <c r="CI75" s="80"/>
      <c r="CJ75" s="80"/>
      <c r="CK75" s="80"/>
      <c r="CL75" s="80"/>
      <c r="CM75" s="80"/>
    </row>
    <row r="76" spans="1:91" ht="15" customHeight="1" x14ac:dyDescent="0.25">
      <c r="A76" s="86">
        <f>'Sınıf Listeleri'!B73</f>
        <v>70</v>
      </c>
      <c r="B76" s="87" t="str">
        <f>IF('Sınıf Listeleri'!C73=0,"  ",'Sınıf Listeleri'!C73)</f>
        <v xml:space="preserve">  </v>
      </c>
      <c r="C76" s="466" t="str">
        <f>IF('Sınıf Listeleri'!D73=0,"  ",'Sınıf Listeleri'!D73)</f>
        <v xml:space="preserve">  </v>
      </c>
      <c r="D76" s="466"/>
      <c r="E76" s="466"/>
      <c r="F76" s="466"/>
      <c r="G76" s="466"/>
      <c r="H76" s="466"/>
      <c r="I76" s="136"/>
      <c r="J76" s="136"/>
      <c r="K76" s="136"/>
      <c r="L76" s="136"/>
      <c r="M76" s="245"/>
      <c r="N76" s="244"/>
      <c r="O76" s="80"/>
      <c r="P76" s="80"/>
      <c r="Q76" s="80"/>
      <c r="R76" s="80"/>
      <c r="S76" s="80"/>
      <c r="T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0"/>
      <c r="CA76" s="80"/>
      <c r="CB76" s="80"/>
      <c r="CC76" s="80"/>
      <c r="CD76" s="80"/>
      <c r="CE76" s="80"/>
      <c r="CF76" s="80"/>
      <c r="CG76" s="80"/>
      <c r="CH76" s="80"/>
      <c r="CI76" s="80"/>
      <c r="CJ76" s="80"/>
      <c r="CK76" s="80"/>
      <c r="CL76" s="80"/>
      <c r="CM76" s="80"/>
    </row>
    <row r="77" spans="1:91" ht="15" customHeight="1" x14ac:dyDescent="0.25">
      <c r="A77" s="86">
        <f>'Sınıf Listeleri'!B74</f>
        <v>71</v>
      </c>
      <c r="B77" s="87" t="str">
        <f>IF('Sınıf Listeleri'!C74=0,"  ",'Sınıf Listeleri'!C74)</f>
        <v xml:space="preserve">  </v>
      </c>
      <c r="C77" s="466" t="str">
        <f>IF('Sınıf Listeleri'!D74=0,"  ",'Sınıf Listeleri'!D74)</f>
        <v xml:space="preserve">  </v>
      </c>
      <c r="D77" s="466"/>
      <c r="E77" s="466"/>
      <c r="F77" s="466"/>
      <c r="G77" s="466"/>
      <c r="H77" s="466"/>
      <c r="I77" s="136"/>
      <c r="J77" s="136"/>
      <c r="K77" s="136"/>
      <c r="L77" s="136"/>
      <c r="M77" s="245"/>
      <c r="N77" s="244"/>
      <c r="O77" s="80"/>
      <c r="P77" s="80"/>
      <c r="Q77" s="80"/>
      <c r="R77" s="80"/>
      <c r="S77" s="80"/>
      <c r="T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0"/>
      <c r="CA77" s="80"/>
      <c r="CB77" s="80"/>
      <c r="CC77" s="80"/>
      <c r="CD77" s="80"/>
      <c r="CE77" s="80"/>
      <c r="CF77" s="80"/>
      <c r="CG77" s="80"/>
      <c r="CH77" s="80"/>
      <c r="CI77" s="80"/>
      <c r="CJ77" s="80"/>
      <c r="CK77" s="80"/>
      <c r="CL77" s="80"/>
      <c r="CM77" s="80"/>
    </row>
    <row r="78" spans="1:91" ht="15" customHeight="1" x14ac:dyDescent="0.25">
      <c r="A78" s="86">
        <f>'Sınıf Listeleri'!B75</f>
        <v>72</v>
      </c>
      <c r="B78" s="87" t="str">
        <f>IF('Sınıf Listeleri'!C75=0,"  ",'Sınıf Listeleri'!C75)</f>
        <v xml:space="preserve">  </v>
      </c>
      <c r="C78" s="466" t="str">
        <f>IF('Sınıf Listeleri'!D75=0,"  ",'Sınıf Listeleri'!D75)</f>
        <v xml:space="preserve">  </v>
      </c>
      <c r="D78" s="466"/>
      <c r="E78" s="466"/>
      <c r="F78" s="466"/>
      <c r="G78" s="466"/>
      <c r="H78" s="466"/>
      <c r="I78" s="136"/>
      <c r="J78" s="136"/>
      <c r="K78" s="136"/>
      <c r="L78" s="136"/>
      <c r="M78" s="245"/>
      <c r="N78" s="244"/>
      <c r="O78" s="80"/>
      <c r="P78" s="80"/>
      <c r="Q78" s="80"/>
      <c r="R78" s="80"/>
      <c r="S78" s="80"/>
      <c r="T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0"/>
      <c r="CA78" s="80"/>
      <c r="CB78" s="80"/>
      <c r="CC78" s="80"/>
      <c r="CD78" s="80"/>
      <c r="CE78" s="80"/>
      <c r="CF78" s="80"/>
      <c r="CG78" s="80"/>
      <c r="CH78" s="80"/>
      <c r="CI78" s="80"/>
      <c r="CJ78" s="80"/>
      <c r="CK78" s="80"/>
      <c r="CL78" s="80"/>
      <c r="CM78" s="80"/>
    </row>
    <row r="79" spans="1:91" ht="15" customHeight="1" x14ac:dyDescent="0.25">
      <c r="A79" s="86">
        <f>'Sınıf Listeleri'!B76</f>
        <v>73</v>
      </c>
      <c r="B79" s="87" t="str">
        <f>IF('Sınıf Listeleri'!C76=0,"  ",'Sınıf Listeleri'!C76)</f>
        <v xml:space="preserve">  </v>
      </c>
      <c r="C79" s="466" t="str">
        <f>IF('Sınıf Listeleri'!D76=0,"  ",'Sınıf Listeleri'!D76)</f>
        <v xml:space="preserve">  </v>
      </c>
      <c r="D79" s="466"/>
      <c r="E79" s="466"/>
      <c r="F79" s="466"/>
      <c r="G79" s="466"/>
      <c r="H79" s="466"/>
      <c r="I79" s="136"/>
      <c r="J79" s="136"/>
      <c r="K79" s="136"/>
      <c r="L79" s="136"/>
      <c r="M79" s="245"/>
      <c r="N79" s="244"/>
      <c r="O79" s="80"/>
      <c r="P79" s="80"/>
      <c r="Q79" s="80"/>
      <c r="R79" s="80"/>
      <c r="S79" s="80"/>
      <c r="T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0"/>
      <c r="CA79" s="80"/>
      <c r="CB79" s="80"/>
      <c r="CC79" s="80"/>
      <c r="CD79" s="80"/>
      <c r="CE79" s="80"/>
      <c r="CF79" s="80"/>
      <c r="CG79" s="80"/>
      <c r="CH79" s="80"/>
      <c r="CI79" s="80"/>
      <c r="CJ79" s="80"/>
      <c r="CK79" s="80"/>
      <c r="CL79" s="80"/>
      <c r="CM79" s="80"/>
    </row>
    <row r="80" spans="1:91" ht="15" customHeight="1" x14ac:dyDescent="0.25">
      <c r="A80" s="86">
        <f>'Sınıf Listeleri'!B77</f>
        <v>74</v>
      </c>
      <c r="B80" s="87" t="str">
        <f>IF('Sınıf Listeleri'!C77=0,"  ",'Sınıf Listeleri'!C77)</f>
        <v xml:space="preserve">  </v>
      </c>
      <c r="C80" s="466" t="str">
        <f>IF('Sınıf Listeleri'!D77=0,"  ",'Sınıf Listeleri'!D77)</f>
        <v xml:space="preserve">  </v>
      </c>
      <c r="D80" s="466"/>
      <c r="E80" s="466"/>
      <c r="F80" s="466"/>
      <c r="G80" s="466"/>
      <c r="H80" s="466"/>
      <c r="I80" s="136"/>
      <c r="J80" s="136"/>
      <c r="K80" s="136"/>
      <c r="L80" s="136"/>
      <c r="M80" s="245"/>
      <c r="N80" s="244"/>
      <c r="O80" s="80"/>
      <c r="P80" s="80"/>
      <c r="Q80" s="80"/>
      <c r="R80" s="80"/>
      <c r="S80" s="80"/>
      <c r="T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0"/>
      <c r="CA80" s="80"/>
      <c r="CB80" s="80"/>
      <c r="CC80" s="80"/>
      <c r="CD80" s="80"/>
      <c r="CE80" s="80"/>
      <c r="CF80" s="80"/>
      <c r="CG80" s="80"/>
      <c r="CH80" s="80"/>
      <c r="CI80" s="80"/>
      <c r="CJ80" s="80"/>
      <c r="CK80" s="80"/>
      <c r="CL80" s="80"/>
      <c r="CM80" s="80"/>
    </row>
    <row r="81" spans="1:91" ht="15" customHeight="1" x14ac:dyDescent="0.25">
      <c r="A81" s="86">
        <f>'Sınıf Listeleri'!B78</f>
        <v>75</v>
      </c>
      <c r="B81" s="87" t="str">
        <f>IF('Sınıf Listeleri'!C78=0,"  ",'Sınıf Listeleri'!C78)</f>
        <v xml:space="preserve">  </v>
      </c>
      <c r="C81" s="466" t="str">
        <f>IF('Sınıf Listeleri'!D78=0,"  ",'Sınıf Listeleri'!D78)</f>
        <v xml:space="preserve">  </v>
      </c>
      <c r="D81" s="466"/>
      <c r="E81" s="466"/>
      <c r="F81" s="466"/>
      <c r="G81" s="466"/>
      <c r="H81" s="466"/>
      <c r="I81" s="136"/>
      <c r="J81" s="136"/>
      <c r="K81" s="136"/>
      <c r="L81" s="136"/>
      <c r="M81" s="245"/>
      <c r="N81" s="244"/>
      <c r="O81" s="80"/>
      <c r="P81" s="80"/>
      <c r="Q81" s="80"/>
      <c r="R81" s="80"/>
      <c r="S81" s="80"/>
      <c r="T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0"/>
      <c r="CA81" s="80"/>
      <c r="CB81" s="80"/>
      <c r="CC81" s="80"/>
      <c r="CD81" s="80"/>
      <c r="CE81" s="80"/>
      <c r="CF81" s="80"/>
      <c r="CG81" s="80"/>
      <c r="CH81" s="80"/>
      <c r="CI81" s="80"/>
      <c r="CJ81" s="80"/>
      <c r="CK81" s="80"/>
      <c r="CL81" s="80"/>
      <c r="CM81" s="80"/>
    </row>
    <row r="82" spans="1:91" ht="15" customHeight="1" x14ac:dyDescent="0.25">
      <c r="A82" s="86">
        <f>'Sınıf Listeleri'!B79</f>
        <v>76</v>
      </c>
      <c r="B82" s="87" t="str">
        <f>IF('Sınıf Listeleri'!C79=0,"  ",'Sınıf Listeleri'!C79)</f>
        <v xml:space="preserve">  </v>
      </c>
      <c r="C82" s="466" t="str">
        <f>IF('Sınıf Listeleri'!D79=0,"  ",'Sınıf Listeleri'!D79)</f>
        <v xml:space="preserve">  </v>
      </c>
      <c r="D82" s="466"/>
      <c r="E82" s="466"/>
      <c r="F82" s="466"/>
      <c r="G82" s="466"/>
      <c r="H82" s="466"/>
      <c r="I82" s="136"/>
      <c r="J82" s="136"/>
      <c r="K82" s="136"/>
      <c r="L82" s="136"/>
      <c r="M82" s="245"/>
      <c r="N82" s="244"/>
      <c r="O82" s="80"/>
      <c r="P82" s="80"/>
      <c r="Q82" s="80"/>
      <c r="R82" s="80"/>
      <c r="S82" s="80"/>
      <c r="T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0"/>
      <c r="CA82" s="80"/>
      <c r="CB82" s="80"/>
      <c r="CC82" s="80"/>
      <c r="CD82" s="80"/>
      <c r="CE82" s="80"/>
      <c r="CF82" s="80"/>
      <c r="CG82" s="80"/>
      <c r="CH82" s="80"/>
      <c r="CI82" s="80"/>
      <c r="CJ82" s="80"/>
      <c r="CK82" s="80"/>
      <c r="CL82" s="80"/>
      <c r="CM82" s="80"/>
    </row>
    <row r="83" spans="1:91" ht="15" customHeight="1" x14ac:dyDescent="0.25">
      <c r="A83" s="86">
        <f>'Sınıf Listeleri'!B80</f>
        <v>77</v>
      </c>
      <c r="B83" s="87"/>
      <c r="C83" s="466"/>
      <c r="D83" s="466"/>
      <c r="E83" s="466"/>
      <c r="F83" s="466"/>
      <c r="G83" s="466"/>
      <c r="H83" s="466"/>
      <c r="I83" s="136"/>
      <c r="J83" s="136"/>
      <c r="K83" s="136"/>
      <c r="L83" s="136"/>
      <c r="M83" s="245"/>
      <c r="N83" s="244"/>
      <c r="O83" s="80"/>
      <c r="P83" s="80"/>
      <c r="Q83" s="80"/>
      <c r="R83" s="80"/>
      <c r="S83" s="80"/>
      <c r="T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80"/>
      <c r="CI83" s="80"/>
      <c r="CJ83" s="80"/>
      <c r="CK83" s="80"/>
      <c r="CL83" s="80"/>
      <c r="CM83" s="80"/>
    </row>
    <row r="84" spans="1:91" ht="15" customHeight="1" x14ac:dyDescent="0.25">
      <c r="A84" s="86">
        <f>'Sınıf Listeleri'!B81</f>
        <v>78</v>
      </c>
      <c r="B84" s="87" t="str">
        <f>IF('Sınıf Listeleri'!C80=0,"  ",'Sınıf Listeleri'!C80)</f>
        <v xml:space="preserve">  </v>
      </c>
      <c r="C84" s="466" t="str">
        <f>IF('Sınıf Listeleri'!D80=0,"  ",'Sınıf Listeleri'!D80)</f>
        <v xml:space="preserve">  </v>
      </c>
      <c r="D84" s="466"/>
      <c r="E84" s="466"/>
      <c r="F84" s="466"/>
      <c r="G84" s="466"/>
      <c r="H84" s="466"/>
      <c r="I84" s="136"/>
      <c r="J84" s="136"/>
      <c r="K84" s="136"/>
      <c r="L84" s="136"/>
      <c r="M84" s="245"/>
      <c r="N84" s="244"/>
      <c r="O84" s="80"/>
      <c r="P84" s="80"/>
      <c r="Q84" s="80"/>
      <c r="R84" s="80"/>
      <c r="S84" s="80"/>
      <c r="T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CK84" s="80"/>
      <c r="CL84" s="80"/>
      <c r="CM84" s="80"/>
    </row>
    <row r="85" spans="1:91" ht="15" customHeight="1" x14ac:dyDescent="0.25">
      <c r="A85" s="86">
        <f>'Sınıf Listeleri'!B82</f>
        <v>79</v>
      </c>
      <c r="B85" s="87" t="str">
        <f>IF('Sınıf Listeleri'!C81=0,"  ",'Sınıf Listeleri'!C81)</f>
        <v xml:space="preserve">  </v>
      </c>
      <c r="C85" s="466" t="str">
        <f>IF('Sınıf Listeleri'!D81=0,"  ",'Sınıf Listeleri'!D81)</f>
        <v xml:space="preserve">  </v>
      </c>
      <c r="D85" s="466"/>
      <c r="E85" s="466"/>
      <c r="F85" s="466"/>
      <c r="G85" s="466"/>
      <c r="H85" s="466"/>
      <c r="I85" s="136"/>
      <c r="J85" s="136"/>
      <c r="K85" s="136"/>
      <c r="L85" s="136"/>
      <c r="M85" s="245"/>
      <c r="N85" s="244"/>
      <c r="O85" s="80"/>
      <c r="P85" s="80"/>
      <c r="Q85" s="80"/>
      <c r="R85" s="80"/>
      <c r="S85" s="80"/>
      <c r="T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  <c r="BE85" s="80"/>
      <c r="BF85" s="80"/>
      <c r="BG85" s="80"/>
      <c r="BH85" s="80"/>
      <c r="BI85" s="80"/>
      <c r="BJ85" s="80"/>
      <c r="BK85" s="80"/>
      <c r="BL85" s="80"/>
      <c r="BM85" s="80"/>
      <c r="BN85" s="80"/>
      <c r="BO85" s="80"/>
      <c r="BP85" s="80"/>
      <c r="BQ85" s="80"/>
      <c r="BR85" s="80"/>
      <c r="BS85" s="80"/>
      <c r="BT85" s="80"/>
      <c r="BU85" s="80"/>
      <c r="BV85" s="80"/>
      <c r="BW85" s="80"/>
      <c r="BX85" s="80"/>
      <c r="BY85" s="80"/>
      <c r="BZ85" s="80"/>
      <c r="CA85" s="80"/>
      <c r="CB85" s="80"/>
      <c r="CC85" s="80"/>
      <c r="CD85" s="80"/>
      <c r="CE85" s="80"/>
      <c r="CF85" s="80"/>
      <c r="CG85" s="80"/>
      <c r="CH85" s="80"/>
      <c r="CI85" s="80"/>
      <c r="CJ85" s="80"/>
      <c r="CK85" s="80"/>
      <c r="CL85" s="80"/>
      <c r="CM85" s="80"/>
    </row>
    <row r="86" spans="1:91" ht="15" customHeight="1" x14ac:dyDescent="0.25">
      <c r="A86" s="86">
        <f>'Sınıf Listeleri'!B83</f>
        <v>80</v>
      </c>
      <c r="B86" s="87" t="str">
        <f>IF('Sınıf Listeleri'!C82=0,"  ",'Sınıf Listeleri'!C82)</f>
        <v xml:space="preserve">  </v>
      </c>
      <c r="C86" s="466" t="str">
        <f>IF('Sınıf Listeleri'!D82=0,"  ",'Sınıf Listeleri'!D82)</f>
        <v xml:space="preserve">  </v>
      </c>
      <c r="D86" s="466"/>
      <c r="E86" s="466"/>
      <c r="F86" s="466"/>
      <c r="G86" s="466"/>
      <c r="H86" s="466"/>
      <c r="I86" s="136"/>
      <c r="J86" s="136"/>
      <c r="K86" s="136"/>
      <c r="L86" s="136"/>
      <c r="M86" s="245"/>
      <c r="N86" s="244"/>
      <c r="O86" s="80"/>
      <c r="P86" s="80"/>
      <c r="Q86" s="80"/>
      <c r="R86" s="80"/>
      <c r="S86" s="80"/>
      <c r="T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80"/>
      <c r="BJ86" s="80"/>
      <c r="BK86" s="80"/>
      <c r="BL86" s="80"/>
      <c r="BM86" s="80"/>
      <c r="BN86" s="80"/>
      <c r="BO86" s="80"/>
      <c r="BP86" s="80"/>
      <c r="BQ86" s="80"/>
      <c r="BR86" s="80"/>
      <c r="BS86" s="80"/>
      <c r="BT86" s="80"/>
      <c r="BU86" s="80"/>
      <c r="BV86" s="80"/>
      <c r="BW86" s="80"/>
      <c r="BX86" s="80"/>
      <c r="BY86" s="80"/>
      <c r="BZ86" s="80"/>
      <c r="CA86" s="80"/>
      <c r="CB86" s="80"/>
      <c r="CC86" s="80"/>
      <c r="CD86" s="80"/>
      <c r="CE86" s="80"/>
      <c r="CF86" s="80"/>
      <c r="CG86" s="80"/>
      <c r="CH86" s="80"/>
      <c r="CI86" s="80"/>
      <c r="CJ86" s="80"/>
      <c r="CK86" s="80"/>
      <c r="CL86" s="80"/>
      <c r="CM86" s="80"/>
    </row>
    <row r="87" spans="1:91" ht="19.2" x14ac:dyDescent="0.25">
      <c r="A87" s="489" t="s">
        <v>150</v>
      </c>
      <c r="B87" s="490"/>
      <c r="C87" s="490"/>
      <c r="D87" s="490"/>
      <c r="E87" s="490"/>
      <c r="F87" s="490"/>
      <c r="G87" s="490"/>
      <c r="H87" s="490"/>
      <c r="I87" s="88" t="s">
        <v>137</v>
      </c>
      <c r="J87" s="88" t="s">
        <v>138</v>
      </c>
      <c r="K87" s="88" t="s">
        <v>139</v>
      </c>
      <c r="L87" s="89" t="s">
        <v>140</v>
      </c>
      <c r="M87" s="90" t="s">
        <v>22</v>
      </c>
      <c r="N87" s="89" t="s">
        <v>154</v>
      </c>
      <c r="O87" s="80"/>
      <c r="P87" s="80"/>
      <c r="Q87" s="80"/>
      <c r="R87" s="80"/>
      <c r="S87" s="80"/>
      <c r="T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</row>
    <row r="88" spans="1:91" ht="14.4" x14ac:dyDescent="0.25">
      <c r="A88" s="491"/>
      <c r="B88" s="492"/>
      <c r="C88" s="492"/>
      <c r="D88" s="492"/>
      <c r="E88" s="492"/>
      <c r="F88" s="492"/>
      <c r="G88" s="492"/>
      <c r="H88" s="492"/>
      <c r="I88" s="91" t="str">
        <f>IF(SUM(I7:I86)=0," ",AVERAGE(I7:I86))</f>
        <v xml:space="preserve"> </v>
      </c>
      <c r="J88" s="91" t="str">
        <f>IF(SUM(J7:J86)=0," ",AVERAGE(J7:J86))</f>
        <v xml:space="preserve"> </v>
      </c>
      <c r="K88" s="91" t="str">
        <f>IF(SUM(K7:K86)=0," ",AVERAGE(K7:K86))</f>
        <v xml:space="preserve"> </v>
      </c>
      <c r="L88" s="92" t="str">
        <f>IF(SUM(L7:L86)=0," ",AVERAGE(L7:L86))</f>
        <v xml:space="preserve"> </v>
      </c>
      <c r="M88" s="93" t="str">
        <f>IF(SUM(M7:M86)=0," ",AVERAGE(M7:M86))</f>
        <v xml:space="preserve"> </v>
      </c>
      <c r="N88" s="92" t="e">
        <f>AVERAGE(I88:L88)</f>
        <v>#DIV/0!</v>
      </c>
      <c r="O88" s="80"/>
      <c r="P88" s="80"/>
      <c r="Q88" s="80"/>
      <c r="R88" s="80"/>
      <c r="S88" s="80"/>
      <c r="T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80"/>
    </row>
    <row r="89" spans="1:91" ht="15" customHeight="1" x14ac:dyDescent="0.25">
      <c r="A89" s="421" t="s">
        <v>160</v>
      </c>
      <c r="B89" s="421"/>
      <c r="C89" s="421"/>
      <c r="D89" s="421"/>
      <c r="E89" s="487" t="s">
        <v>158</v>
      </c>
      <c r="F89" s="488"/>
      <c r="G89" s="488"/>
      <c r="H89" s="488"/>
      <c r="I89" s="488"/>
      <c r="J89" s="488"/>
      <c r="K89" s="488"/>
      <c r="L89" s="488"/>
      <c r="M89" s="488"/>
      <c r="N89" s="488"/>
      <c r="O89" s="421" t="s">
        <v>159</v>
      </c>
      <c r="P89" s="421"/>
      <c r="Q89" s="421"/>
      <c r="R89" s="421"/>
      <c r="S89" s="421"/>
      <c r="T89" s="421"/>
      <c r="U89" s="94"/>
      <c r="V89" s="94"/>
      <c r="W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0"/>
      <c r="CA89" s="80"/>
      <c r="CB89" s="80"/>
      <c r="CC89" s="80"/>
      <c r="CD89" s="80"/>
      <c r="CE89" s="80"/>
      <c r="CF89" s="80"/>
      <c r="CG89" s="80"/>
      <c r="CH89" s="80"/>
      <c r="CI89" s="80"/>
      <c r="CJ89" s="80"/>
      <c r="CK89" s="80"/>
      <c r="CL89" s="80"/>
      <c r="CM89" s="80"/>
    </row>
    <row r="90" spans="1:91" ht="15" customHeight="1" x14ac:dyDescent="0.2">
      <c r="A90" s="408" t="s">
        <v>155</v>
      </c>
      <c r="B90" s="409"/>
      <c r="C90" s="430" t="e">
        <f>IF(COUNTIF(N7:N86," ")=ROWS(N7:N86)," ",LARGE(N7:N86,1))</f>
        <v>#NUM!</v>
      </c>
      <c r="D90" s="430"/>
      <c r="E90" s="95"/>
      <c r="F90" s="96"/>
      <c r="G90" s="96"/>
      <c r="H90" s="95"/>
      <c r="I90" s="97"/>
      <c r="J90" s="97"/>
      <c r="K90" s="97"/>
      <c r="L90" s="98"/>
      <c r="M90" s="98"/>
      <c r="N90" s="98"/>
      <c r="O90" s="98"/>
      <c r="P90" s="98"/>
      <c r="Q90" s="98"/>
      <c r="R90" s="98"/>
      <c r="S90" s="98"/>
      <c r="T90" s="98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10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0"/>
      <c r="CA90" s="80"/>
      <c r="CB90" s="80"/>
      <c r="CC90" s="80"/>
      <c r="CD90" s="80"/>
      <c r="CE90" s="80"/>
      <c r="CF90" s="80"/>
      <c r="CG90" s="80"/>
      <c r="CH90" s="80"/>
      <c r="CI90" s="80"/>
      <c r="CJ90" s="80"/>
      <c r="CK90" s="80"/>
      <c r="CL90" s="80"/>
      <c r="CM90" s="80"/>
    </row>
    <row r="91" spans="1:91" ht="15" customHeight="1" x14ac:dyDescent="0.2">
      <c r="A91" s="408" t="s">
        <v>156</v>
      </c>
      <c r="B91" s="409"/>
      <c r="C91" s="430" t="e">
        <f>IF(COUNTIF(N7:N86," ")=ROWS(N7:N86)," ",SMALL(N7:N86,1))</f>
        <v>#NUM!</v>
      </c>
      <c r="D91" s="430"/>
      <c r="E91" s="95"/>
      <c r="F91" s="96"/>
      <c r="G91" s="96"/>
      <c r="H91" s="95"/>
      <c r="I91" s="97"/>
      <c r="J91" s="97"/>
      <c r="K91" s="97"/>
      <c r="L91" s="98"/>
      <c r="M91" s="98"/>
      <c r="N91" s="98"/>
      <c r="O91" s="98"/>
      <c r="P91" s="98"/>
      <c r="Q91" s="98"/>
      <c r="R91" s="98"/>
      <c r="S91" s="98"/>
      <c r="T91" s="98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99"/>
      <c r="AT91" s="10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80"/>
      <c r="CB91" s="80"/>
      <c r="CC91" s="80"/>
      <c r="CD91" s="80"/>
      <c r="CE91" s="80"/>
      <c r="CF91" s="80"/>
      <c r="CG91" s="80"/>
      <c r="CH91" s="80"/>
      <c r="CI91" s="80"/>
      <c r="CJ91" s="80"/>
      <c r="CK91" s="80"/>
      <c r="CL91" s="80"/>
      <c r="CM91" s="80"/>
    </row>
    <row r="92" spans="1:91" ht="15" customHeight="1" x14ac:dyDescent="0.2">
      <c r="A92" s="414" t="s">
        <v>157</v>
      </c>
      <c r="B92" s="414"/>
      <c r="C92" s="423" t="e">
        <f>N88</f>
        <v>#DIV/0!</v>
      </c>
      <c r="D92" s="423"/>
      <c r="E92" s="95"/>
      <c r="F92" s="96"/>
      <c r="G92" s="96"/>
      <c r="H92" s="95"/>
      <c r="I92" s="97"/>
      <c r="J92" s="97"/>
      <c r="K92" s="97"/>
      <c r="L92" s="98"/>
      <c r="M92" s="98"/>
      <c r="N92" s="98"/>
      <c r="O92" s="98"/>
      <c r="P92" s="98"/>
      <c r="Q92" s="98"/>
      <c r="R92" s="98"/>
      <c r="S92" s="98"/>
      <c r="T92" s="98"/>
      <c r="U92" s="99"/>
      <c r="Z92" s="99"/>
      <c r="AA92" s="99"/>
      <c r="AB92" s="99"/>
      <c r="AC92" s="99"/>
      <c r="AD92" s="99"/>
      <c r="AE92" s="99"/>
      <c r="AF92" s="494"/>
      <c r="AG92" s="494"/>
      <c r="AH92" s="494"/>
      <c r="AI92" s="494"/>
      <c r="AJ92" s="494"/>
      <c r="AK92" s="494"/>
      <c r="AL92" s="494"/>
      <c r="AM92" s="494"/>
      <c r="AN92" s="494"/>
      <c r="AO92" s="99"/>
      <c r="AP92" s="99"/>
      <c r="AQ92" s="99"/>
      <c r="AR92" s="99"/>
      <c r="AS92" s="99"/>
      <c r="AT92" s="10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80"/>
      <c r="CB92" s="80"/>
      <c r="CC92" s="80"/>
      <c r="CD92" s="80"/>
      <c r="CE92" s="80"/>
      <c r="CF92" s="80"/>
      <c r="CG92" s="80"/>
      <c r="CH92" s="80"/>
      <c r="CI92" s="80"/>
      <c r="CJ92" s="80"/>
      <c r="CK92" s="80"/>
      <c r="CL92" s="80"/>
      <c r="CM92" s="80"/>
    </row>
    <row r="93" spans="1:91" ht="15" customHeight="1" x14ac:dyDescent="0.2">
      <c r="A93" s="425" t="s">
        <v>130</v>
      </c>
      <c r="B93" s="426"/>
      <c r="C93" s="102" t="s">
        <v>121</v>
      </c>
      <c r="D93" s="102" t="s">
        <v>122</v>
      </c>
      <c r="E93" s="95"/>
      <c r="F93" s="96"/>
      <c r="G93" s="96"/>
      <c r="H93" s="95"/>
      <c r="I93" s="97"/>
      <c r="J93" s="97"/>
      <c r="K93" s="97"/>
      <c r="L93" s="98"/>
      <c r="M93" s="98"/>
      <c r="N93" s="98"/>
      <c r="O93" s="98"/>
      <c r="P93" s="98"/>
      <c r="Q93" s="98"/>
      <c r="R93" s="98"/>
      <c r="S93" s="98"/>
      <c r="T93" s="98"/>
      <c r="U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99"/>
      <c r="AT93" s="10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80"/>
      <c r="CA93" s="80"/>
      <c r="CB93" s="80"/>
      <c r="CC93" s="80"/>
      <c r="CD93" s="80"/>
      <c r="CE93" s="80"/>
      <c r="CF93" s="80"/>
      <c r="CG93" s="80"/>
      <c r="CH93" s="80"/>
      <c r="CI93" s="80"/>
      <c r="CJ93" s="80"/>
      <c r="CK93" s="80"/>
      <c r="CL93" s="80"/>
      <c r="CM93" s="80"/>
    </row>
    <row r="94" spans="1:91" ht="15" customHeight="1" x14ac:dyDescent="0.2">
      <c r="A94" s="418" t="s">
        <v>36</v>
      </c>
      <c r="B94" s="419"/>
      <c r="C94" s="103">
        <f>COUNTIFS($N$7:$N$86,"&gt;=0",$N$7:$N$86,"&lt;=29")</f>
        <v>0</v>
      </c>
      <c r="D94" s="104" t="str">
        <f>IF(C94=0," ",100*C94/C103)</f>
        <v xml:space="preserve"> </v>
      </c>
      <c r="E94" s="95"/>
      <c r="F94" s="96"/>
      <c r="G94" s="96"/>
      <c r="H94" s="95"/>
      <c r="I94" s="97"/>
      <c r="J94" s="97"/>
      <c r="K94" s="97"/>
      <c r="L94" s="98"/>
      <c r="M94" s="98"/>
      <c r="N94" s="98"/>
      <c r="O94" s="98"/>
      <c r="P94" s="98"/>
      <c r="Q94" s="98"/>
      <c r="R94" s="98"/>
      <c r="S94" s="98"/>
      <c r="T94" s="98"/>
      <c r="U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99"/>
      <c r="AT94" s="105"/>
      <c r="AU94" s="80"/>
      <c r="AV94" s="80"/>
      <c r="AW94" s="80"/>
      <c r="AX94" s="80"/>
      <c r="AY94" s="80"/>
      <c r="AZ94" s="80"/>
      <c r="BA94" s="80"/>
      <c r="BB94" s="80"/>
      <c r="BC94" s="80"/>
      <c r="BD94" s="80"/>
      <c r="BE94" s="80"/>
      <c r="BF94" s="80"/>
      <c r="BG94" s="80"/>
      <c r="BH94" s="80"/>
      <c r="BI94" s="80"/>
      <c r="BJ94" s="80"/>
      <c r="BK94" s="80"/>
      <c r="BL94" s="80"/>
      <c r="BM94" s="80"/>
      <c r="BN94" s="80"/>
      <c r="BO94" s="80"/>
      <c r="BP94" s="80"/>
      <c r="BQ94" s="80"/>
      <c r="BR94" s="80"/>
      <c r="BS94" s="80"/>
      <c r="BT94" s="80"/>
      <c r="BU94" s="80"/>
      <c r="BV94" s="80"/>
      <c r="BW94" s="80"/>
      <c r="BX94" s="80"/>
      <c r="BY94" s="80"/>
      <c r="BZ94" s="80"/>
      <c r="CA94" s="80"/>
      <c r="CB94" s="80"/>
      <c r="CC94" s="80"/>
      <c r="CD94" s="80"/>
      <c r="CE94" s="80"/>
      <c r="CF94" s="80"/>
      <c r="CG94" s="80"/>
      <c r="CH94" s="80"/>
      <c r="CI94" s="80"/>
      <c r="CJ94" s="80"/>
      <c r="CK94" s="80"/>
      <c r="CL94" s="80"/>
      <c r="CM94" s="80"/>
    </row>
    <row r="95" spans="1:91" ht="15" customHeight="1" x14ac:dyDescent="0.2">
      <c r="A95" s="418" t="s">
        <v>35</v>
      </c>
      <c r="B95" s="419"/>
      <c r="C95" s="103">
        <f>COUNTIFS($N$7:$N$86,"&gt;=30",$N$7:$N$86,"&lt;=39")</f>
        <v>0</v>
      </c>
      <c r="D95" s="104" t="str">
        <f>IF(C95=0," ",100*C95/C103)</f>
        <v xml:space="preserve"> </v>
      </c>
      <c r="E95" s="95"/>
      <c r="F95" s="96"/>
      <c r="G95" s="96"/>
      <c r="H95" s="95"/>
      <c r="I95" s="97"/>
      <c r="J95" s="97"/>
      <c r="K95" s="97"/>
      <c r="L95" s="98"/>
      <c r="M95" s="98"/>
      <c r="N95" s="98"/>
      <c r="O95" s="98"/>
      <c r="P95" s="98"/>
      <c r="Q95" s="98"/>
      <c r="R95" s="98"/>
      <c r="S95" s="98"/>
      <c r="T95" s="98"/>
      <c r="U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R95" s="99"/>
      <c r="AS95" s="99"/>
      <c r="AT95" s="105"/>
      <c r="AU95" s="80"/>
      <c r="AV95" s="80"/>
      <c r="AW95" s="80"/>
      <c r="AX95" s="80"/>
      <c r="AY95" s="80"/>
      <c r="AZ95" s="80"/>
      <c r="BA95" s="80"/>
      <c r="BB95" s="80"/>
      <c r="BC95" s="80"/>
      <c r="BD95" s="80"/>
      <c r="BE95" s="80"/>
      <c r="BF95" s="80"/>
      <c r="BG95" s="80"/>
      <c r="BH95" s="80"/>
      <c r="BI95" s="80"/>
      <c r="BJ95" s="80"/>
      <c r="BK95" s="80"/>
      <c r="BL95" s="80"/>
      <c r="BM95" s="80"/>
      <c r="BN95" s="80"/>
      <c r="BO95" s="80"/>
      <c r="BP95" s="80"/>
      <c r="BQ95" s="80"/>
      <c r="BR95" s="80"/>
      <c r="BS95" s="80"/>
      <c r="BT95" s="80"/>
      <c r="BU95" s="80"/>
      <c r="BV95" s="80"/>
      <c r="BW95" s="80"/>
      <c r="BX95" s="80"/>
      <c r="BY95" s="80"/>
      <c r="BZ95" s="80"/>
      <c r="CA95" s="80"/>
      <c r="CB95" s="80"/>
      <c r="CC95" s="80"/>
      <c r="CD95" s="80"/>
      <c r="CE95" s="80"/>
      <c r="CF95" s="80"/>
      <c r="CG95" s="80"/>
      <c r="CH95" s="80"/>
      <c r="CI95" s="80"/>
      <c r="CJ95" s="80"/>
      <c r="CK95" s="80"/>
      <c r="CL95" s="80"/>
      <c r="CM95" s="80"/>
    </row>
    <row r="96" spans="1:91" ht="15" customHeight="1" x14ac:dyDescent="0.2">
      <c r="A96" s="418" t="s">
        <v>34</v>
      </c>
      <c r="B96" s="419"/>
      <c r="C96" s="103">
        <f>COUNTIFS($N$7:$N$86,"&gt;=40",$N$7:$N$86,"&lt;=49")</f>
        <v>0</v>
      </c>
      <c r="D96" s="104" t="str">
        <f>IF(C96=0," ",100*C96/C103)</f>
        <v xml:space="preserve"> </v>
      </c>
      <c r="E96" s="95"/>
      <c r="F96" s="96"/>
      <c r="G96" s="96"/>
      <c r="H96" s="95"/>
      <c r="I96" s="97"/>
      <c r="J96" s="97"/>
      <c r="K96" s="97"/>
      <c r="L96" s="98"/>
      <c r="M96" s="98"/>
      <c r="N96" s="98"/>
      <c r="O96" s="98"/>
      <c r="P96" s="98"/>
      <c r="Q96" s="98"/>
      <c r="R96" s="98"/>
      <c r="S96" s="98"/>
      <c r="T96" s="98"/>
      <c r="U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R96" s="99"/>
      <c r="AS96" s="99"/>
      <c r="AT96" s="105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0"/>
      <c r="BF96" s="80"/>
      <c r="BG96" s="80"/>
      <c r="BH96" s="80"/>
      <c r="BI96" s="80"/>
      <c r="BJ96" s="80"/>
      <c r="BK96" s="80"/>
      <c r="BL96" s="80"/>
      <c r="BM96" s="80"/>
      <c r="BN96" s="80"/>
      <c r="BO96" s="80"/>
      <c r="BP96" s="80"/>
      <c r="BQ96" s="80"/>
      <c r="BR96" s="80"/>
      <c r="BS96" s="80"/>
      <c r="BT96" s="80"/>
      <c r="BU96" s="80"/>
      <c r="BV96" s="80"/>
      <c r="BW96" s="80"/>
      <c r="BX96" s="80"/>
      <c r="BY96" s="80"/>
      <c r="BZ96" s="80"/>
      <c r="CA96" s="80"/>
      <c r="CB96" s="80"/>
      <c r="CC96" s="80"/>
      <c r="CD96" s="80"/>
      <c r="CE96" s="80"/>
      <c r="CF96" s="80"/>
      <c r="CG96" s="80"/>
      <c r="CH96" s="80"/>
      <c r="CI96" s="80"/>
      <c r="CJ96" s="80"/>
      <c r="CK96" s="80"/>
      <c r="CL96" s="80"/>
      <c r="CM96" s="80"/>
    </row>
    <row r="97" spans="1:91" ht="15" customHeight="1" x14ac:dyDescent="0.2">
      <c r="A97" s="418" t="s">
        <v>33</v>
      </c>
      <c r="B97" s="419"/>
      <c r="C97" s="103">
        <f>COUNTIFS($N$7:$N$86,"&gt;=50",$N$7:$N$86,"&lt;=59")</f>
        <v>0</v>
      </c>
      <c r="D97" s="104" t="str">
        <f>IF(C97=0," ",100*C97/C103)</f>
        <v xml:space="preserve"> </v>
      </c>
      <c r="E97" s="95"/>
      <c r="F97" s="96"/>
      <c r="G97" s="96"/>
      <c r="H97" s="95"/>
      <c r="I97" s="97"/>
      <c r="J97" s="97"/>
      <c r="K97" s="97"/>
      <c r="L97" s="98"/>
      <c r="M97" s="98"/>
      <c r="N97" s="98"/>
      <c r="O97" s="98"/>
      <c r="P97" s="98"/>
      <c r="Q97" s="98"/>
      <c r="R97" s="98"/>
      <c r="S97" s="98"/>
      <c r="T97" s="98"/>
      <c r="U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R97" s="99"/>
      <c r="AS97" s="99"/>
      <c r="AT97" s="105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80"/>
      <c r="BK97" s="80"/>
      <c r="BL97" s="80"/>
      <c r="BM97" s="80"/>
      <c r="BN97" s="80"/>
      <c r="BO97" s="80"/>
      <c r="BP97" s="80"/>
      <c r="BQ97" s="80"/>
      <c r="BR97" s="80"/>
      <c r="BS97" s="80"/>
      <c r="BT97" s="80"/>
      <c r="BU97" s="80"/>
      <c r="BV97" s="80"/>
      <c r="BW97" s="80"/>
      <c r="BX97" s="80"/>
      <c r="BY97" s="80"/>
      <c r="BZ97" s="80"/>
      <c r="CA97" s="80"/>
      <c r="CB97" s="80"/>
      <c r="CC97" s="80"/>
      <c r="CD97" s="80"/>
      <c r="CE97" s="80"/>
      <c r="CF97" s="80"/>
      <c r="CG97" s="80"/>
      <c r="CH97" s="80"/>
      <c r="CI97" s="80"/>
      <c r="CJ97" s="80"/>
      <c r="CK97" s="80"/>
      <c r="CL97" s="80"/>
      <c r="CM97" s="80"/>
    </row>
    <row r="98" spans="1:91" ht="15" customHeight="1" x14ac:dyDescent="0.2">
      <c r="A98" s="418" t="s">
        <v>29</v>
      </c>
      <c r="B98" s="419"/>
      <c r="C98" s="103">
        <f>COUNTIFS($N$7:$N$86,"&gt;=60",$N$7:$N$86,"&lt;=69")</f>
        <v>0</v>
      </c>
      <c r="D98" s="104" t="str">
        <f>IF(C98=0," ",100*C98/C103)</f>
        <v xml:space="preserve"> </v>
      </c>
      <c r="E98" s="95"/>
      <c r="F98" s="96"/>
      <c r="G98" s="96"/>
      <c r="H98" s="95"/>
      <c r="I98" s="97"/>
      <c r="J98" s="97"/>
      <c r="K98" s="97"/>
      <c r="L98" s="98"/>
      <c r="M98" s="98"/>
      <c r="N98" s="98"/>
      <c r="O98" s="98"/>
      <c r="P98" s="98"/>
      <c r="Q98" s="98"/>
      <c r="R98" s="98"/>
      <c r="S98" s="98"/>
      <c r="T98" s="98"/>
      <c r="U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R98" s="99"/>
      <c r="AS98" s="99"/>
      <c r="AT98" s="105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  <c r="BH98" s="80"/>
      <c r="BI98" s="80"/>
      <c r="BJ98" s="80"/>
      <c r="BK98" s="80"/>
      <c r="BL98" s="80"/>
      <c r="BM98" s="80"/>
      <c r="BN98" s="80"/>
      <c r="BO98" s="80"/>
      <c r="BP98" s="80"/>
      <c r="BQ98" s="80"/>
      <c r="BR98" s="80"/>
      <c r="BS98" s="80"/>
      <c r="BT98" s="80"/>
      <c r="BU98" s="80"/>
      <c r="BV98" s="80"/>
      <c r="BW98" s="80"/>
      <c r="BX98" s="80"/>
      <c r="BY98" s="80"/>
      <c r="BZ98" s="80"/>
      <c r="CA98" s="80"/>
      <c r="CB98" s="80"/>
      <c r="CC98" s="80"/>
      <c r="CD98" s="80"/>
      <c r="CE98" s="80"/>
      <c r="CF98" s="80"/>
      <c r="CG98" s="80"/>
      <c r="CH98" s="80"/>
      <c r="CI98" s="80"/>
      <c r="CJ98" s="80"/>
      <c r="CK98" s="80"/>
      <c r="CL98" s="80"/>
      <c r="CM98" s="80"/>
    </row>
    <row r="99" spans="1:91" ht="15" customHeight="1" x14ac:dyDescent="0.2">
      <c r="A99" s="418" t="s">
        <v>32</v>
      </c>
      <c r="B99" s="419"/>
      <c r="C99" s="103">
        <f>COUNTIFS($N$7:$N$86,"&gt;=70",$N$7:$N$86,"&lt;=74")</f>
        <v>0</v>
      </c>
      <c r="D99" s="104" t="str">
        <f>IF(C99=0," ",100*C99/C103)</f>
        <v xml:space="preserve"> </v>
      </c>
      <c r="E99" s="95"/>
      <c r="F99" s="96"/>
      <c r="G99" s="96"/>
      <c r="H99" s="95"/>
      <c r="I99" s="97"/>
      <c r="J99" s="97"/>
      <c r="K99" s="97"/>
      <c r="L99" s="98"/>
      <c r="M99" s="98"/>
      <c r="N99" s="98"/>
      <c r="O99" s="98"/>
      <c r="P99" s="98"/>
      <c r="Q99" s="98"/>
      <c r="R99" s="98"/>
      <c r="S99" s="98"/>
      <c r="T99" s="98"/>
      <c r="U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105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80"/>
      <c r="BJ99" s="80"/>
      <c r="BK99" s="80"/>
      <c r="BL99" s="80"/>
      <c r="BM99" s="80"/>
      <c r="BN99" s="80"/>
      <c r="BO99" s="80"/>
      <c r="BP99" s="80"/>
      <c r="BQ99" s="80"/>
      <c r="BR99" s="80"/>
      <c r="BS99" s="80"/>
      <c r="BT99" s="80"/>
      <c r="BU99" s="80"/>
      <c r="BV99" s="80"/>
      <c r="BW99" s="80"/>
      <c r="BX99" s="80"/>
      <c r="BY99" s="80"/>
      <c r="BZ99" s="80"/>
      <c r="CA99" s="80"/>
      <c r="CB99" s="80"/>
      <c r="CC99" s="80"/>
      <c r="CD99" s="80"/>
      <c r="CE99" s="80"/>
      <c r="CF99" s="80"/>
      <c r="CG99" s="80"/>
      <c r="CH99" s="80"/>
      <c r="CI99" s="80"/>
      <c r="CJ99" s="80"/>
      <c r="CK99" s="80"/>
      <c r="CL99" s="80"/>
      <c r="CM99" s="80"/>
    </row>
    <row r="100" spans="1:91" ht="15" customHeight="1" x14ac:dyDescent="0.3">
      <c r="A100" s="418" t="s">
        <v>31</v>
      </c>
      <c r="B100" s="419"/>
      <c r="C100" s="103">
        <f>COUNTIFS($N$7:$N$86,"&gt;=75",$N$7:$N$86,"&lt;=79")</f>
        <v>0</v>
      </c>
      <c r="D100" s="104" t="str">
        <f>IF(C100=0," ",100*C100/C103)</f>
        <v xml:space="preserve"> </v>
      </c>
      <c r="E100" s="106"/>
      <c r="F100" s="107"/>
      <c r="G100" s="108"/>
      <c r="H100" s="109"/>
      <c r="I100" s="109"/>
      <c r="J100" s="109"/>
      <c r="K100" s="109"/>
      <c r="L100" s="98"/>
      <c r="M100" s="98"/>
      <c r="N100" s="98"/>
      <c r="O100" s="98"/>
      <c r="P100" s="98"/>
      <c r="Q100" s="98"/>
      <c r="R100" s="98"/>
      <c r="S100" s="98"/>
      <c r="T100" s="98"/>
      <c r="U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R100" s="99"/>
      <c r="AS100" s="99"/>
      <c r="AT100" s="105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  <c r="BH100" s="80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80"/>
      <c r="BT100" s="80"/>
      <c r="BU100" s="80"/>
      <c r="BV100" s="80"/>
      <c r="BW100" s="80"/>
      <c r="BX100" s="80"/>
      <c r="BY100" s="80"/>
      <c r="BZ100" s="80"/>
      <c r="CA100" s="80"/>
      <c r="CB100" s="80"/>
      <c r="CC100" s="80"/>
      <c r="CD100" s="80"/>
      <c r="CE100" s="80"/>
      <c r="CF100" s="80"/>
      <c r="CG100" s="80"/>
      <c r="CH100" s="80"/>
      <c r="CI100" s="80"/>
      <c r="CJ100" s="80"/>
      <c r="CK100" s="80"/>
      <c r="CL100" s="80"/>
      <c r="CM100" s="80"/>
    </row>
    <row r="101" spans="1:91" ht="15" customHeight="1" x14ac:dyDescent="0.25">
      <c r="A101" s="418" t="s">
        <v>30</v>
      </c>
      <c r="B101" s="419"/>
      <c r="C101" s="103">
        <f>COUNTIFS($N$7:$N$86,"&gt;=80",$N$7:$N$86,"&lt;=89")</f>
        <v>0</v>
      </c>
      <c r="D101" s="104" t="str">
        <f>IF(C101=0," ",100*C101/C103)</f>
        <v xml:space="preserve"> </v>
      </c>
      <c r="E101" s="106"/>
      <c r="F101" s="106"/>
      <c r="G101" s="106"/>
      <c r="H101" s="110"/>
      <c r="I101" s="110"/>
      <c r="J101" s="110"/>
      <c r="K101" s="110"/>
      <c r="L101" s="111"/>
      <c r="M101" s="111"/>
      <c r="N101" s="111"/>
      <c r="O101" s="111"/>
      <c r="P101" s="111"/>
      <c r="Q101" s="111"/>
      <c r="R101" s="111"/>
      <c r="S101" s="111"/>
      <c r="T101" s="111"/>
      <c r="U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05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  <c r="BE101" s="80"/>
      <c r="BF101" s="80"/>
      <c r="BG101" s="80"/>
      <c r="BH101" s="80"/>
      <c r="BI101" s="80"/>
      <c r="BJ101" s="80"/>
      <c r="BK101" s="80"/>
      <c r="BL101" s="80"/>
      <c r="BM101" s="80"/>
      <c r="BN101" s="80"/>
      <c r="BO101" s="80"/>
      <c r="BP101" s="80"/>
      <c r="BQ101" s="80"/>
      <c r="BR101" s="80"/>
      <c r="BS101" s="80"/>
      <c r="BT101" s="80"/>
      <c r="BU101" s="80"/>
      <c r="BV101" s="80"/>
      <c r="BW101" s="80"/>
      <c r="BX101" s="80"/>
      <c r="BY101" s="80"/>
      <c r="BZ101" s="80"/>
      <c r="CA101" s="80"/>
      <c r="CB101" s="80"/>
      <c r="CC101" s="80"/>
      <c r="CD101" s="80"/>
      <c r="CE101" s="80"/>
      <c r="CF101" s="80"/>
      <c r="CG101" s="80"/>
      <c r="CH101" s="80"/>
      <c r="CI101" s="80"/>
      <c r="CJ101" s="80"/>
      <c r="CK101" s="80"/>
      <c r="CL101" s="80"/>
      <c r="CM101" s="80"/>
    </row>
    <row r="102" spans="1:91" ht="15" customHeight="1" x14ac:dyDescent="0.25">
      <c r="A102" s="418" t="s">
        <v>28</v>
      </c>
      <c r="B102" s="419"/>
      <c r="C102" s="103">
        <f>COUNTIFS($N$7:$N$86,"&gt;=90",$N$7:$N$86,"&lt;=100")</f>
        <v>0</v>
      </c>
      <c r="D102" s="104" t="str">
        <f>IF(C102=0," ",100*C102/C103)</f>
        <v xml:space="preserve"> </v>
      </c>
      <c r="E102" s="113"/>
      <c r="F102" s="112"/>
      <c r="G102" s="112"/>
      <c r="H102" s="112"/>
      <c r="I102" s="112"/>
      <c r="J102" s="112"/>
      <c r="K102" s="112"/>
      <c r="L102" s="111"/>
      <c r="M102" s="111"/>
      <c r="N102" s="111"/>
      <c r="O102" s="111"/>
      <c r="P102" s="111"/>
      <c r="Q102" s="111"/>
      <c r="R102" s="111"/>
      <c r="S102" s="111"/>
      <c r="T102" s="111"/>
      <c r="U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05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80"/>
      <c r="BI102" s="80"/>
      <c r="BJ102" s="80"/>
      <c r="BK102" s="80"/>
      <c r="BL102" s="80"/>
      <c r="BM102" s="80"/>
      <c r="BN102" s="80"/>
      <c r="BO102" s="80"/>
      <c r="BP102" s="80"/>
      <c r="BQ102" s="80"/>
      <c r="BR102" s="80"/>
      <c r="BS102" s="80"/>
      <c r="BT102" s="80"/>
      <c r="BU102" s="80"/>
      <c r="BV102" s="80"/>
      <c r="BW102" s="80"/>
      <c r="BX102" s="80"/>
      <c r="BY102" s="80"/>
      <c r="BZ102" s="80"/>
      <c r="CA102" s="80"/>
      <c r="CB102" s="80"/>
      <c r="CC102" s="80"/>
      <c r="CD102" s="80"/>
      <c r="CE102" s="80"/>
      <c r="CF102" s="80"/>
      <c r="CG102" s="80"/>
      <c r="CH102" s="80"/>
      <c r="CI102" s="80"/>
      <c r="CJ102" s="80"/>
      <c r="CK102" s="80"/>
      <c r="CL102" s="80"/>
      <c r="CM102" s="80"/>
    </row>
    <row r="103" spans="1:91" ht="15" customHeight="1" x14ac:dyDescent="0.25">
      <c r="A103" s="420" t="s">
        <v>123</v>
      </c>
      <c r="B103" s="409"/>
      <c r="C103" s="408" t="str">
        <f>IF(SUM(C94:C102)=0," ",SUM(C94:C102))</f>
        <v xml:space="preserve"> </v>
      </c>
      <c r="D103" s="409"/>
      <c r="E103" s="113"/>
      <c r="F103" s="112"/>
      <c r="G103" s="112"/>
      <c r="H103" s="112"/>
      <c r="I103" s="112"/>
      <c r="J103" s="112"/>
      <c r="K103" s="112"/>
      <c r="L103" s="111"/>
      <c r="M103" s="111"/>
      <c r="N103" s="111"/>
      <c r="O103" s="111"/>
      <c r="P103" s="111"/>
      <c r="Q103" s="111"/>
      <c r="R103" s="111"/>
      <c r="S103" s="111"/>
      <c r="T103" s="111"/>
      <c r="U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05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/>
      <c r="CK103" s="80"/>
      <c r="CL103" s="80"/>
      <c r="CM103" s="80"/>
    </row>
    <row r="104" spans="1:91" ht="15" customHeight="1" x14ac:dyDescent="0.25">
      <c r="A104" s="421" t="s">
        <v>127</v>
      </c>
      <c r="B104" s="421"/>
      <c r="C104" s="421"/>
      <c r="D104" s="421"/>
      <c r="E104" s="427" t="s">
        <v>128</v>
      </c>
      <c r="F104" s="428"/>
      <c r="G104" s="428"/>
      <c r="H104" s="428"/>
      <c r="I104" s="428"/>
      <c r="J104" s="428"/>
      <c r="K104" s="428"/>
      <c r="L104" s="428"/>
      <c r="M104" s="428"/>
      <c r="N104" s="429"/>
      <c r="O104" s="493" t="s">
        <v>129</v>
      </c>
      <c r="P104" s="493"/>
      <c r="Q104" s="493"/>
      <c r="R104" s="493"/>
      <c r="S104" s="493"/>
      <c r="T104" s="493"/>
      <c r="U104" s="9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06"/>
      <c r="AO104" s="106"/>
      <c r="AP104" s="99"/>
      <c r="AQ104" s="106"/>
      <c r="AR104" s="106"/>
      <c r="AS104" s="106"/>
      <c r="AT104" s="106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80"/>
      <c r="CB104" s="80"/>
      <c r="CC104" s="80"/>
      <c r="CD104" s="80"/>
      <c r="CE104" s="80"/>
      <c r="CF104" s="80"/>
      <c r="CG104" s="80"/>
      <c r="CH104" s="80"/>
      <c r="CI104" s="80"/>
      <c r="CJ104" s="80"/>
      <c r="CK104" s="80"/>
      <c r="CL104" s="80"/>
      <c r="CM104" s="80"/>
    </row>
    <row r="105" spans="1:91" ht="26.25" customHeight="1" x14ac:dyDescent="0.25">
      <c r="A105" s="414" t="s">
        <v>119</v>
      </c>
      <c r="B105" s="414"/>
      <c r="C105" s="101" t="s">
        <v>136</v>
      </c>
      <c r="D105" s="101" t="s">
        <v>135</v>
      </c>
      <c r="E105" s="94"/>
      <c r="F105" s="94"/>
      <c r="G105" s="94"/>
      <c r="H105" s="94"/>
      <c r="I105" s="94"/>
      <c r="J105" s="94"/>
      <c r="K105" s="94"/>
      <c r="L105" s="115"/>
      <c r="M105" s="115"/>
      <c r="N105" s="116"/>
      <c r="O105" s="116"/>
      <c r="P105" s="116"/>
      <c r="Q105" s="116"/>
      <c r="R105" s="116"/>
      <c r="S105" s="116"/>
      <c r="T105" s="116"/>
      <c r="U105" s="116"/>
      <c r="AB105" s="116"/>
      <c r="AC105" s="116"/>
      <c r="AD105" s="116"/>
      <c r="AE105" s="116"/>
      <c r="AF105" s="116"/>
      <c r="AG105" s="106"/>
      <c r="AH105" s="106"/>
      <c r="AI105" s="106"/>
      <c r="AJ105" s="106"/>
      <c r="AK105" s="106"/>
      <c r="AL105" s="106"/>
      <c r="AM105" s="106"/>
      <c r="AN105" s="106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  <c r="BI105" s="80"/>
      <c r="BJ105" s="80"/>
      <c r="BK105" s="80"/>
      <c r="BL105" s="80"/>
      <c r="BM105" s="80"/>
      <c r="BN105" s="80"/>
      <c r="BO105" s="80"/>
      <c r="BP105" s="80"/>
      <c r="BQ105" s="80"/>
      <c r="BR105" s="80"/>
      <c r="BS105" s="80"/>
      <c r="BT105" s="80"/>
      <c r="BU105" s="80"/>
      <c r="BV105" s="80"/>
      <c r="BW105" s="80"/>
      <c r="BX105" s="80"/>
      <c r="BY105" s="80"/>
      <c r="BZ105" s="80"/>
      <c r="CA105" s="80"/>
      <c r="CB105" s="80"/>
      <c r="CC105" s="80"/>
      <c r="CD105" s="80"/>
      <c r="CE105" s="80"/>
      <c r="CF105" s="80"/>
      <c r="CG105" s="80"/>
      <c r="CH105" s="80"/>
      <c r="CI105" s="80"/>
      <c r="CJ105" s="80"/>
      <c r="CK105" s="80"/>
      <c r="CL105" s="80"/>
      <c r="CM105" s="80"/>
    </row>
    <row r="106" spans="1:91" ht="15" customHeight="1" x14ac:dyDescent="0.3">
      <c r="A106" s="414" t="str">
        <f>IF('Öğrenme Çıktıları'!C3&gt;0,'Öğrenme Çıktıları'!B3," ")</f>
        <v xml:space="preserve"> </v>
      </c>
      <c r="B106" s="414"/>
      <c r="C106" s="117" t="str">
        <f>IF('Öğrenme Çıktıları'!C3&gt;0, SUM('Vize-1'!C132, 'Vize-2'!C132, Final!C132, Bütünleme!C132)," ")</f>
        <v xml:space="preserve"> </v>
      </c>
      <c r="D106" s="118" t="str">
        <f>IF('Öğrenme Çıktıları'!C3&gt;0, AVERAGE('Vize-1'!D132, 'Vize-2'!D132, Final!D132, Bütünleme!D132)," ")</f>
        <v xml:space="preserve"> </v>
      </c>
      <c r="E106" s="94"/>
      <c r="F106" s="94"/>
      <c r="G106" s="94"/>
      <c r="H106" s="94"/>
      <c r="I106" s="94"/>
      <c r="J106" s="94"/>
      <c r="K106" s="94"/>
      <c r="L106" s="119"/>
      <c r="M106" s="119"/>
      <c r="N106" s="120"/>
      <c r="O106" s="120"/>
      <c r="P106" s="120"/>
      <c r="Q106" s="120"/>
      <c r="R106" s="120"/>
      <c r="S106" s="120"/>
      <c r="T106" s="120"/>
      <c r="U106" s="121"/>
      <c r="AB106" s="121"/>
      <c r="AC106" s="121"/>
      <c r="AD106" s="121"/>
      <c r="AE106" s="121"/>
      <c r="AF106" s="121"/>
      <c r="AG106" s="122"/>
      <c r="AH106" s="122"/>
      <c r="AI106" s="122"/>
      <c r="AJ106" s="122"/>
      <c r="AK106" s="122"/>
      <c r="AL106" s="122"/>
      <c r="AM106" s="122"/>
      <c r="AN106" s="122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  <c r="BH106" s="80"/>
      <c r="BI106" s="80"/>
      <c r="BJ106" s="80"/>
      <c r="BK106" s="80"/>
      <c r="BL106" s="80"/>
      <c r="BM106" s="80"/>
      <c r="BN106" s="80"/>
      <c r="BO106" s="80"/>
      <c r="BP106" s="80"/>
      <c r="BQ106" s="80"/>
      <c r="BR106" s="80"/>
      <c r="BS106" s="80"/>
      <c r="BT106" s="80"/>
      <c r="BU106" s="80"/>
      <c r="BV106" s="80"/>
      <c r="BW106" s="80"/>
      <c r="BX106" s="80"/>
      <c r="BY106" s="80"/>
      <c r="BZ106" s="80"/>
      <c r="CA106" s="80"/>
      <c r="CB106" s="80"/>
      <c r="CC106" s="80"/>
      <c r="CD106" s="80"/>
      <c r="CE106" s="80"/>
      <c r="CF106" s="80"/>
      <c r="CG106" s="80"/>
      <c r="CH106" s="80"/>
      <c r="CI106" s="80"/>
      <c r="CJ106" s="80"/>
      <c r="CK106" s="80"/>
      <c r="CL106" s="80"/>
      <c r="CM106" s="80"/>
    </row>
    <row r="107" spans="1:91" ht="15" customHeight="1" x14ac:dyDescent="0.25">
      <c r="A107" s="414" t="str">
        <f>IF('Öğrenme Çıktıları'!C4&gt;0,'Öğrenme Çıktıları'!B4," ")</f>
        <v xml:space="preserve"> </v>
      </c>
      <c r="B107" s="414"/>
      <c r="C107" s="117" t="str">
        <f>IF('Öğrenme Çıktıları'!C4&gt;0, SUM('Vize-1'!C133, 'Vize-2'!C133, Final!C133, Bütünleme!C133)," ")</f>
        <v xml:space="preserve"> </v>
      </c>
      <c r="D107" s="118" t="str">
        <f>IF('Öğrenme Çıktıları'!C4&gt;0, AVERAGE('Vize-1'!D133, 'Vize-2'!D133, Final!D133, Bütünleme!D133)," ")</f>
        <v xml:space="preserve"> </v>
      </c>
      <c r="E107" s="94"/>
      <c r="F107" s="94"/>
      <c r="G107" s="94"/>
      <c r="H107" s="94"/>
      <c r="I107" s="94"/>
      <c r="J107" s="94"/>
      <c r="K107" s="94"/>
      <c r="L107" s="123"/>
      <c r="M107" s="123"/>
      <c r="N107" s="120"/>
      <c r="O107" s="120"/>
      <c r="P107" s="120"/>
      <c r="Q107" s="120"/>
      <c r="R107" s="120"/>
      <c r="S107" s="120"/>
      <c r="T107" s="120"/>
      <c r="U107" s="121"/>
      <c r="AB107" s="121"/>
      <c r="AC107" s="121"/>
      <c r="AD107" s="121"/>
      <c r="AE107" s="121"/>
      <c r="AF107" s="121"/>
      <c r="AG107" s="124"/>
      <c r="AH107" s="124"/>
      <c r="AI107" s="124"/>
      <c r="AJ107" s="124"/>
      <c r="AK107" s="124"/>
      <c r="AL107" s="124"/>
      <c r="AM107" s="124"/>
      <c r="AN107" s="124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  <c r="BI107" s="80"/>
      <c r="BJ107" s="80"/>
      <c r="BK107" s="80"/>
      <c r="BL107" s="80"/>
      <c r="BM107" s="80"/>
      <c r="BN107" s="80"/>
      <c r="BO107" s="80"/>
      <c r="BP107" s="80"/>
      <c r="BQ107" s="80"/>
      <c r="BR107" s="80"/>
      <c r="BS107" s="80"/>
      <c r="BT107" s="80"/>
      <c r="BU107" s="80"/>
      <c r="BV107" s="80"/>
      <c r="BW107" s="80"/>
      <c r="BX107" s="80"/>
      <c r="BY107" s="80"/>
      <c r="BZ107" s="80"/>
      <c r="CA107" s="80"/>
      <c r="CB107" s="80"/>
      <c r="CC107" s="80"/>
      <c r="CD107" s="80"/>
      <c r="CE107" s="80"/>
      <c r="CF107" s="80"/>
      <c r="CG107" s="80"/>
      <c r="CH107" s="80"/>
      <c r="CI107" s="80"/>
      <c r="CJ107" s="80"/>
      <c r="CK107" s="80"/>
      <c r="CL107" s="80"/>
      <c r="CM107" s="80"/>
    </row>
    <row r="108" spans="1:91" ht="15" customHeight="1" x14ac:dyDescent="0.25">
      <c r="A108" s="414" t="str">
        <f>IF('Öğrenme Çıktıları'!C5&gt;0,'Öğrenme Çıktıları'!B5," ")</f>
        <v xml:space="preserve"> </v>
      </c>
      <c r="B108" s="414"/>
      <c r="C108" s="117" t="str">
        <f>IF('Öğrenme Çıktıları'!C5&gt;0, SUM('Vize-1'!C134, 'Vize-2'!C134, Final!C134, Bütünleme!C134)," ")</f>
        <v xml:space="preserve"> </v>
      </c>
      <c r="D108" s="118" t="str">
        <f>IF('Öğrenme Çıktıları'!C5&gt;0, AVERAGE('Vize-1'!D134, 'Vize-2'!D134, Final!D134, Bütünleme!D134)," ")</f>
        <v xml:space="preserve"> </v>
      </c>
      <c r="E108" s="94"/>
      <c r="F108" s="94"/>
      <c r="G108" s="94"/>
      <c r="H108" s="94"/>
      <c r="I108" s="94"/>
      <c r="J108" s="94"/>
      <c r="K108" s="94"/>
      <c r="L108" s="125"/>
      <c r="M108" s="125"/>
      <c r="N108" s="126"/>
      <c r="O108" s="126"/>
      <c r="P108" s="126"/>
      <c r="Q108" s="126"/>
      <c r="R108" s="126"/>
      <c r="S108" s="126"/>
      <c r="T108" s="126"/>
      <c r="U108" s="126"/>
      <c r="AB108" s="127"/>
      <c r="AC108" s="127"/>
      <c r="AD108" s="127"/>
      <c r="AE108" s="127"/>
      <c r="AF108" s="127"/>
      <c r="AG108" s="128"/>
      <c r="AH108" s="128"/>
      <c r="AI108" s="128"/>
      <c r="AJ108" s="128"/>
      <c r="AK108" s="128"/>
      <c r="AL108" s="128"/>
      <c r="AM108" s="128"/>
      <c r="AN108" s="128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BY108" s="80"/>
      <c r="BZ108" s="80"/>
      <c r="CA108" s="80"/>
      <c r="CB108" s="80"/>
      <c r="CC108" s="80"/>
      <c r="CD108" s="80"/>
      <c r="CE108" s="80"/>
      <c r="CF108" s="80"/>
      <c r="CG108" s="80"/>
      <c r="CH108" s="80"/>
      <c r="CI108" s="80"/>
      <c r="CJ108" s="80"/>
      <c r="CK108" s="80"/>
      <c r="CL108" s="80"/>
      <c r="CM108" s="80"/>
    </row>
    <row r="109" spans="1:91" ht="15" customHeight="1" x14ac:dyDescent="0.25">
      <c r="A109" s="414" t="str">
        <f>IF('Öğrenme Çıktıları'!C6&gt;0,'Öğrenme Çıktıları'!B6," ")</f>
        <v xml:space="preserve"> </v>
      </c>
      <c r="B109" s="414"/>
      <c r="C109" s="117" t="str">
        <f>IF('Öğrenme Çıktıları'!C6&gt;0, SUM('Vize-1'!C135, 'Vize-2'!C135, Final!C135, Bütünleme!C135)," ")</f>
        <v xml:space="preserve"> </v>
      </c>
      <c r="D109" s="118" t="str">
        <f>IF('Öğrenme Çıktıları'!C6&gt;0, AVERAGE('Vize-1'!D135, 'Vize-2'!D135, Final!D135, Bütünleme!D135)," ")</f>
        <v xml:space="preserve"> </v>
      </c>
      <c r="E109" s="94"/>
      <c r="F109" s="94"/>
      <c r="G109" s="94"/>
      <c r="H109" s="94"/>
      <c r="I109" s="94"/>
      <c r="J109" s="94"/>
      <c r="K109" s="94"/>
      <c r="L109" s="125"/>
      <c r="M109" s="125"/>
      <c r="N109" s="126"/>
      <c r="O109" s="126"/>
      <c r="P109" s="126"/>
      <c r="Q109" s="126"/>
      <c r="R109" s="126"/>
      <c r="S109" s="126"/>
      <c r="T109" s="126"/>
      <c r="U109" s="126"/>
      <c r="AB109" s="126"/>
      <c r="AC109" s="126"/>
      <c r="AD109" s="126"/>
      <c r="AE109" s="126"/>
      <c r="AF109" s="126"/>
      <c r="AG109" s="129"/>
      <c r="AH109" s="129"/>
      <c r="AI109" s="129"/>
      <c r="AJ109" s="129"/>
      <c r="AK109" s="129"/>
      <c r="AL109" s="129"/>
      <c r="AM109" s="129"/>
      <c r="AN109" s="129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80"/>
      <c r="BD109" s="80"/>
      <c r="BE109" s="80"/>
      <c r="BF109" s="80"/>
      <c r="BG109" s="80"/>
      <c r="BH109" s="80"/>
      <c r="BI109" s="80"/>
      <c r="BJ109" s="80"/>
      <c r="BK109" s="80"/>
      <c r="BL109" s="80"/>
      <c r="BM109" s="80"/>
      <c r="BN109" s="80"/>
      <c r="BO109" s="80"/>
      <c r="BP109" s="80"/>
      <c r="BQ109" s="80"/>
      <c r="BR109" s="80"/>
      <c r="BS109" s="80"/>
      <c r="BT109" s="80"/>
      <c r="BU109" s="80"/>
      <c r="BV109" s="80"/>
      <c r="BW109" s="80"/>
      <c r="BX109" s="80"/>
      <c r="BY109" s="80"/>
      <c r="BZ109" s="80"/>
      <c r="CA109" s="80"/>
      <c r="CB109" s="80"/>
      <c r="CC109" s="80"/>
      <c r="CD109" s="80"/>
      <c r="CE109" s="80"/>
      <c r="CF109" s="80"/>
      <c r="CG109" s="80"/>
      <c r="CH109" s="80"/>
      <c r="CI109" s="80"/>
      <c r="CJ109" s="80"/>
      <c r="CK109" s="80"/>
      <c r="CL109" s="80"/>
      <c r="CM109" s="80"/>
    </row>
    <row r="110" spans="1:91" x14ac:dyDescent="0.25">
      <c r="A110" s="414" t="str">
        <f>IF('Öğrenme Çıktıları'!C7&gt;0,'Öğrenme Çıktıları'!B7," ")</f>
        <v xml:space="preserve"> </v>
      </c>
      <c r="B110" s="414"/>
      <c r="C110" s="117" t="str">
        <f>IF('Öğrenme Çıktıları'!C7&gt;0, SUM('Vize-1'!C136, 'Vize-2'!C136, Final!C136, Bütünleme!C136)," ")</f>
        <v xml:space="preserve"> </v>
      </c>
      <c r="D110" s="118" t="str">
        <f>IF('Öğrenme Çıktıları'!C7&gt;0, AVERAGE('Vize-1'!D136, 'Vize-2'!D136, Final!D136, Bütünleme!D136)," ")</f>
        <v xml:space="preserve"> </v>
      </c>
      <c r="E110" s="94"/>
      <c r="F110" s="94"/>
      <c r="G110" s="94"/>
      <c r="H110" s="94"/>
      <c r="I110" s="94"/>
      <c r="J110" s="94"/>
      <c r="K110" s="94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AB110" s="106"/>
      <c r="AC110" s="106"/>
      <c r="AD110" s="106"/>
      <c r="AE110" s="106"/>
      <c r="AF110" s="106"/>
      <c r="AG110" s="129"/>
      <c r="AH110" s="129"/>
      <c r="AI110" s="129"/>
      <c r="AJ110" s="129"/>
      <c r="AK110" s="129"/>
      <c r="AL110" s="129"/>
      <c r="AM110" s="129"/>
      <c r="AN110" s="129"/>
      <c r="AO110" s="80"/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  <c r="BE110" s="80"/>
      <c r="BF110" s="80"/>
      <c r="BG110" s="80"/>
      <c r="BH110" s="80"/>
      <c r="BI110" s="80"/>
      <c r="BJ110" s="80"/>
      <c r="BK110" s="80"/>
      <c r="BL110" s="80"/>
      <c r="BM110" s="80"/>
      <c r="BN110" s="80"/>
      <c r="BO110" s="80"/>
      <c r="BP110" s="80"/>
      <c r="BQ110" s="80"/>
      <c r="BR110" s="80"/>
      <c r="BS110" s="80"/>
      <c r="BT110" s="80"/>
      <c r="BU110" s="80"/>
      <c r="BV110" s="80"/>
      <c r="BW110" s="80"/>
      <c r="BX110" s="80"/>
      <c r="BY110" s="80"/>
      <c r="BZ110" s="80"/>
      <c r="CA110" s="80"/>
      <c r="CB110" s="80"/>
      <c r="CC110" s="80"/>
      <c r="CD110" s="80"/>
      <c r="CE110" s="80"/>
      <c r="CF110" s="80"/>
      <c r="CG110" s="80"/>
      <c r="CH110" s="80"/>
      <c r="CI110" s="80"/>
      <c r="CJ110" s="80"/>
      <c r="CK110" s="80"/>
      <c r="CL110" s="80"/>
      <c r="CM110" s="80"/>
    </row>
    <row r="111" spans="1:91" x14ac:dyDescent="0.25">
      <c r="A111" s="414" t="str">
        <f>IF('Öğrenme Çıktıları'!C8&gt;0,'Öğrenme Çıktıları'!B8," ")</f>
        <v xml:space="preserve"> </v>
      </c>
      <c r="B111" s="414"/>
      <c r="C111" s="117" t="str">
        <f>IF('Öğrenme Çıktıları'!C8&gt;0, SUM('Vize-1'!C137, 'Vize-2'!C137, Final!C137, Bütünleme!C137)," ")</f>
        <v xml:space="preserve"> </v>
      </c>
      <c r="D111" s="118" t="str">
        <f>IF('Öğrenme Çıktıları'!C8&gt;0, AVERAGE('Vize-1'!D137, 'Vize-2'!D137, Final!D137, Bütünleme!D137)," ")</f>
        <v xml:space="preserve"> </v>
      </c>
      <c r="E111" s="94"/>
      <c r="F111" s="94"/>
      <c r="G111" s="94"/>
      <c r="H111" s="94"/>
      <c r="I111" s="94"/>
      <c r="J111" s="94"/>
      <c r="K111" s="94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106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0"/>
      <c r="BD111" s="80"/>
      <c r="BE111" s="80"/>
      <c r="BF111" s="80"/>
      <c r="BG111" s="80"/>
      <c r="BH111" s="80"/>
      <c r="BI111" s="80"/>
      <c r="BJ111" s="80"/>
      <c r="BK111" s="80"/>
      <c r="BL111" s="80"/>
      <c r="BM111" s="80"/>
      <c r="BN111" s="80"/>
      <c r="BO111" s="80"/>
      <c r="BP111" s="80"/>
      <c r="BQ111" s="80"/>
      <c r="BR111" s="80"/>
      <c r="BS111" s="80"/>
      <c r="BT111" s="80"/>
      <c r="BU111" s="80"/>
      <c r="BV111" s="80"/>
      <c r="BW111" s="80"/>
      <c r="BX111" s="80"/>
      <c r="BY111" s="80"/>
      <c r="BZ111" s="80"/>
      <c r="CA111" s="80"/>
      <c r="CB111" s="80"/>
      <c r="CC111" s="80"/>
      <c r="CD111" s="80"/>
      <c r="CE111" s="80"/>
      <c r="CF111" s="80"/>
      <c r="CG111" s="80"/>
      <c r="CH111" s="80"/>
      <c r="CI111" s="80"/>
      <c r="CJ111" s="80"/>
      <c r="CK111" s="80"/>
      <c r="CL111" s="80"/>
      <c r="CM111" s="80"/>
    </row>
    <row r="112" spans="1:91" x14ac:dyDescent="0.25">
      <c r="A112" s="414" t="str">
        <f>IF('Öğrenme Çıktıları'!C9&gt;0,'Öğrenme Çıktıları'!B9," ")</f>
        <v xml:space="preserve"> </v>
      </c>
      <c r="B112" s="414"/>
      <c r="C112" s="117" t="str">
        <f>IF('Öğrenme Çıktıları'!C9&gt;0, SUM('Vize-1'!C138, 'Vize-2'!C138, Final!C138, Bütünleme!C138)," ")</f>
        <v xml:space="preserve"> </v>
      </c>
      <c r="D112" s="118" t="str">
        <f>IF('Öğrenme Çıktıları'!C9&gt;0, AVERAGE('Vize-1'!D138, 'Vize-2'!D138, Final!D138, Bütünleme!D138)," ")</f>
        <v xml:space="preserve"> </v>
      </c>
      <c r="E112" s="94"/>
      <c r="F112" s="94"/>
      <c r="G112" s="94"/>
      <c r="H112" s="94"/>
      <c r="I112" s="94"/>
      <c r="J112" s="94"/>
      <c r="K112" s="94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AB112" s="106"/>
      <c r="AC112" s="106"/>
      <c r="AD112" s="106"/>
      <c r="AE112" s="106"/>
      <c r="AF112" s="106"/>
      <c r="AG112" s="106"/>
      <c r="AH112" s="106"/>
      <c r="AI112" s="106"/>
      <c r="AJ112" s="106"/>
      <c r="AK112" s="106"/>
      <c r="AL112" s="106"/>
      <c r="AM112" s="106"/>
      <c r="AN112" s="106"/>
      <c r="AO112" s="80"/>
      <c r="AP112" s="80"/>
      <c r="AQ112" s="80"/>
      <c r="AR112" s="80"/>
      <c r="AS112" s="80"/>
      <c r="AT112" s="80"/>
      <c r="AU112" s="80"/>
      <c r="AV112" s="80"/>
    </row>
    <row r="113" spans="1:48" x14ac:dyDescent="0.25">
      <c r="A113" s="414" t="str">
        <f>IF('Öğrenme Çıktıları'!C10&gt;0,'Öğrenme Çıktıları'!B10," ")</f>
        <v xml:space="preserve"> </v>
      </c>
      <c r="B113" s="414"/>
      <c r="C113" s="117" t="str">
        <f>IF('Öğrenme Çıktıları'!C10&gt;0, SUM('Vize-1'!C139, 'Vize-2'!C139, Final!C139, Bütünleme!C139)," ")</f>
        <v xml:space="preserve"> </v>
      </c>
      <c r="D113" s="118" t="str">
        <f>IF('Öğrenme Çıktıları'!C10&gt;0, AVERAGE('Vize-1'!D139, 'Vize-2'!D139, Final!D139, Bütünleme!D139)," ")</f>
        <v xml:space="preserve"> </v>
      </c>
      <c r="E113" s="94"/>
      <c r="F113" s="94"/>
      <c r="G113" s="94"/>
      <c r="H113" s="94"/>
      <c r="I113" s="94"/>
      <c r="J113" s="94"/>
      <c r="K113" s="94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06"/>
      <c r="AO113" s="80"/>
      <c r="AP113" s="80"/>
      <c r="AQ113" s="80"/>
      <c r="AR113" s="80"/>
      <c r="AS113" s="80"/>
      <c r="AT113" s="80"/>
      <c r="AU113" s="80"/>
      <c r="AV113" s="80"/>
    </row>
    <row r="114" spans="1:48" x14ac:dyDescent="0.25">
      <c r="A114" s="414" t="str">
        <f>IF('Öğrenme Çıktıları'!C11&gt;0,'Öğrenme Çıktıları'!B11," ")</f>
        <v xml:space="preserve"> </v>
      </c>
      <c r="B114" s="414"/>
      <c r="C114" s="117" t="str">
        <f>IF('Öğrenme Çıktıları'!C11&gt;0, SUM('Vize-1'!C140, 'Vize-2'!C140, Final!C140, Bütünleme!C140)," ")</f>
        <v xml:space="preserve"> </v>
      </c>
      <c r="D114" s="118" t="str">
        <f>IF('Öğrenme Çıktıları'!C11&gt;0, AVERAGE('Vize-1'!D140, 'Vize-2'!D140, Final!D140, Bütünleme!D140)," ")</f>
        <v xml:space="preserve"> </v>
      </c>
      <c r="E114" s="94"/>
      <c r="F114" s="94"/>
      <c r="G114" s="94"/>
      <c r="H114" s="94"/>
      <c r="I114" s="94"/>
      <c r="J114" s="94"/>
      <c r="K114" s="94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80"/>
      <c r="AP114" s="80"/>
      <c r="AQ114" s="80"/>
      <c r="AR114" s="80"/>
      <c r="AS114" s="80"/>
      <c r="AT114" s="80"/>
      <c r="AU114" s="80"/>
      <c r="AV114" s="80"/>
    </row>
    <row r="115" spans="1:48" x14ac:dyDescent="0.25">
      <c r="A115" s="414" t="str">
        <f>IF('Öğrenme Çıktıları'!C12&gt;0,'Öğrenme Çıktıları'!B12," ")</f>
        <v xml:space="preserve"> </v>
      </c>
      <c r="B115" s="414"/>
      <c r="C115" s="117" t="str">
        <f>IF('Öğrenme Çıktıları'!C12&gt;0, SUM('Vize-1'!C141, 'Vize-2'!C141, Final!C141, Bütünleme!C141)," ")</f>
        <v xml:space="preserve"> </v>
      </c>
      <c r="D115" s="118" t="str">
        <f>IF('Öğrenme Çıktıları'!C12&gt;0, AVERAGE('Vize-1'!D141, 'Vize-2'!D141, Final!D141, Bütünleme!D141)," ")</f>
        <v xml:space="preserve"> </v>
      </c>
      <c r="E115" s="94"/>
      <c r="F115" s="94"/>
      <c r="G115" s="94"/>
      <c r="H115" s="94"/>
      <c r="I115" s="94"/>
      <c r="J115" s="94"/>
      <c r="K115" s="94"/>
      <c r="L115" s="130"/>
      <c r="M115" s="130"/>
      <c r="N115" s="130"/>
      <c r="O115" s="130"/>
      <c r="P115" s="106"/>
      <c r="Q115" s="106"/>
      <c r="R115" s="106"/>
      <c r="S115" s="106"/>
      <c r="T115" s="106"/>
      <c r="U115" s="106"/>
      <c r="AB115" s="106"/>
      <c r="AC115" s="106"/>
      <c r="AD115" s="106"/>
      <c r="AE115" s="106"/>
      <c r="AF115" s="106"/>
      <c r="AG115" s="106"/>
      <c r="AH115" s="106"/>
      <c r="AI115" s="106"/>
      <c r="AJ115" s="106"/>
      <c r="AK115" s="106"/>
      <c r="AL115" s="106"/>
      <c r="AM115" s="106"/>
      <c r="AN115" s="131"/>
    </row>
    <row r="116" spans="1:48" x14ac:dyDescent="0.25">
      <c r="A116" s="106"/>
      <c r="B116" s="106"/>
      <c r="C116" s="106"/>
      <c r="D116" s="106"/>
      <c r="E116" s="94"/>
      <c r="F116" s="94"/>
      <c r="G116" s="94"/>
      <c r="H116" s="94"/>
      <c r="I116" s="94"/>
      <c r="J116" s="94"/>
      <c r="K116" s="94"/>
      <c r="L116" s="130"/>
      <c r="M116" s="130"/>
      <c r="N116" s="130"/>
      <c r="O116" s="130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  <c r="AN116" s="131"/>
      <c r="AO116" s="131"/>
      <c r="AP116" s="131"/>
      <c r="AQ116" s="131"/>
      <c r="AR116" s="131"/>
      <c r="AS116" s="131"/>
      <c r="AT116" s="131"/>
    </row>
    <row r="117" spans="1:48" x14ac:dyDescent="0.25">
      <c r="A117" s="80"/>
      <c r="B117" s="80"/>
      <c r="C117" s="80"/>
      <c r="D117" s="80"/>
      <c r="E117" s="80"/>
      <c r="F117" s="80"/>
      <c r="G117" s="80"/>
      <c r="H117" s="80"/>
      <c r="I117" s="80"/>
      <c r="J117" s="80"/>
      <c r="K117" s="495" t="s">
        <v>20</v>
      </c>
      <c r="L117" s="495"/>
      <c r="M117" s="495"/>
      <c r="N117" s="495"/>
      <c r="O117" s="495"/>
      <c r="P117" s="80"/>
      <c r="Q117" s="495" t="s">
        <v>21</v>
      </c>
      <c r="R117" s="495"/>
      <c r="S117" s="495"/>
      <c r="T117" s="495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</row>
    <row r="118" spans="1:48" x14ac:dyDescent="0.25">
      <c r="A118" s="80"/>
      <c r="B118" s="80"/>
      <c r="C118" s="80"/>
      <c r="D118" s="132"/>
      <c r="E118" s="80"/>
      <c r="F118" s="80"/>
      <c r="G118" s="80"/>
      <c r="H118" s="80"/>
      <c r="I118" s="80"/>
      <c r="J118" s="80"/>
      <c r="K118" s="496">
        <f ca="1">TODAY()</f>
        <v>46050</v>
      </c>
      <c r="L118" s="497"/>
      <c r="M118" s="497"/>
      <c r="N118" s="497"/>
      <c r="O118" s="498"/>
      <c r="P118" s="80"/>
      <c r="Q118" s="499">
        <f ca="1">TODAY()</f>
        <v>46050</v>
      </c>
      <c r="R118" s="499"/>
      <c r="S118" s="499"/>
      <c r="T118" s="499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</row>
    <row r="119" spans="1:48" x14ac:dyDescent="0.25">
      <c r="A119" s="80"/>
      <c r="B119" s="80"/>
      <c r="C119" s="80"/>
      <c r="D119" s="80"/>
      <c r="E119" s="80"/>
      <c r="F119" s="80"/>
      <c r="G119" s="80"/>
      <c r="H119" s="80"/>
      <c r="I119" s="80"/>
      <c r="J119" s="80"/>
      <c r="K119" s="495">
        <f>'Ders Bilgileri'!E17</f>
        <v>0</v>
      </c>
      <c r="L119" s="495"/>
      <c r="M119" s="495"/>
      <c r="N119" s="495"/>
      <c r="O119" s="495"/>
      <c r="P119" s="80"/>
      <c r="Q119" s="495">
        <f>'Ders Bilgileri'!E19</f>
        <v>0</v>
      </c>
      <c r="R119" s="495"/>
      <c r="S119" s="495"/>
      <c r="T119" s="495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</row>
    <row r="120" spans="1:48" x14ac:dyDescent="0.25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495" t="s">
        <v>27</v>
      </c>
      <c r="L120" s="495"/>
      <c r="M120" s="495"/>
      <c r="N120" s="495"/>
      <c r="O120" s="495"/>
      <c r="P120" s="80"/>
      <c r="Q120" s="495" t="s">
        <v>169</v>
      </c>
      <c r="R120" s="495"/>
      <c r="S120" s="495"/>
      <c r="T120" s="495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</row>
    <row r="121" spans="1:48" x14ac:dyDescent="0.25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495"/>
      <c r="L121" s="495"/>
      <c r="M121" s="495"/>
      <c r="N121" s="495"/>
      <c r="O121" s="495"/>
      <c r="P121" s="80"/>
      <c r="Q121" s="495"/>
      <c r="R121" s="495"/>
      <c r="S121" s="495"/>
      <c r="T121" s="495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</row>
    <row r="122" spans="1:48" x14ac:dyDescent="0.25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495"/>
      <c r="L122" s="495"/>
      <c r="M122" s="495"/>
      <c r="N122" s="495"/>
      <c r="O122" s="495"/>
      <c r="P122" s="80"/>
      <c r="Q122" s="495"/>
      <c r="R122" s="495"/>
      <c r="S122" s="495"/>
      <c r="T122" s="495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</row>
    <row r="123" spans="1:48" x14ac:dyDescent="0.25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</row>
    <row r="124" spans="1:48" x14ac:dyDescent="0.25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</row>
    <row r="125" spans="1:48" x14ac:dyDescent="0.2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AC125" s="133"/>
      <c r="AD125" s="133"/>
      <c r="AE125" s="133"/>
      <c r="AF125" s="133"/>
      <c r="AG125" s="133"/>
      <c r="AH125" s="133"/>
    </row>
    <row r="126" spans="1:48" x14ac:dyDescent="0.2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AC126" s="133"/>
      <c r="AD126" s="133"/>
      <c r="AE126" s="133"/>
      <c r="AF126" s="133"/>
      <c r="AG126" s="133"/>
      <c r="AH126" s="133"/>
    </row>
    <row r="127" spans="1:48" x14ac:dyDescent="0.2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AC127" s="133"/>
      <c r="AD127" s="133"/>
      <c r="AE127" s="133"/>
      <c r="AF127" s="133"/>
      <c r="AG127" s="133"/>
      <c r="AH127" s="133"/>
    </row>
    <row r="128" spans="1:48" x14ac:dyDescent="0.2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AC128" s="133"/>
      <c r="AD128" s="133"/>
      <c r="AE128" s="133"/>
      <c r="AF128" s="133"/>
      <c r="AG128" s="133"/>
      <c r="AH128" s="133"/>
    </row>
    <row r="129" spans="1:34" x14ac:dyDescent="0.25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AC129" s="134"/>
      <c r="AD129" s="134"/>
      <c r="AE129" s="134"/>
      <c r="AF129" s="134"/>
      <c r="AG129" s="134"/>
      <c r="AH129" s="134"/>
    </row>
    <row r="130" spans="1:34" x14ac:dyDescent="0.25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AC130" s="134"/>
      <c r="AD130" s="134"/>
      <c r="AE130" s="134"/>
      <c r="AF130" s="134"/>
      <c r="AG130" s="134"/>
      <c r="AH130" s="134"/>
    </row>
    <row r="131" spans="1:34" x14ac:dyDescent="0.2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AC131" s="135"/>
      <c r="AD131" s="135"/>
      <c r="AE131" s="135"/>
      <c r="AF131" s="135"/>
      <c r="AG131" s="135"/>
      <c r="AH131" s="135"/>
    </row>
    <row r="132" spans="1:34" x14ac:dyDescent="0.2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AC132" s="133"/>
      <c r="AD132" s="133"/>
      <c r="AE132" s="133"/>
      <c r="AF132" s="133"/>
      <c r="AG132" s="133"/>
      <c r="AH132" s="133"/>
    </row>
    <row r="133" spans="1:34" x14ac:dyDescent="0.2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AC133" s="135"/>
      <c r="AD133" s="135"/>
      <c r="AE133" s="135"/>
      <c r="AF133" s="135"/>
      <c r="AG133" s="135"/>
      <c r="AH133" s="135"/>
    </row>
    <row r="134" spans="1:34" x14ac:dyDescent="0.2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AC134" s="135"/>
      <c r="AD134" s="135"/>
      <c r="AE134" s="135"/>
      <c r="AF134" s="135"/>
      <c r="AG134" s="135"/>
      <c r="AH134" s="135"/>
    </row>
    <row r="135" spans="1:34" x14ac:dyDescent="0.25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AC135" s="134"/>
      <c r="AD135" s="134"/>
      <c r="AE135" s="134"/>
      <c r="AF135" s="134"/>
      <c r="AG135" s="134"/>
      <c r="AH135" s="134"/>
    </row>
    <row r="136" spans="1:34" x14ac:dyDescent="0.25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</row>
    <row r="137" spans="1:34" x14ac:dyDescent="0.25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</row>
    <row r="138" spans="1:34" x14ac:dyDescent="0.25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</row>
    <row r="139" spans="1:34" x14ac:dyDescent="0.25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</row>
    <row r="140" spans="1:34" x14ac:dyDescent="0.25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</row>
    <row r="141" spans="1:34" x14ac:dyDescent="0.25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</row>
    <row r="142" spans="1:34" x14ac:dyDescent="0.25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</row>
    <row r="143" spans="1:34" x14ac:dyDescent="0.25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</row>
    <row r="144" spans="1:34" x14ac:dyDescent="0.25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</row>
    <row r="145" spans="1:20" x14ac:dyDescent="0.25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</row>
    <row r="146" spans="1:20" x14ac:dyDescent="0.25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</row>
    <row r="147" spans="1:20" x14ac:dyDescent="0.25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</row>
    <row r="148" spans="1:20" x14ac:dyDescent="0.25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</row>
    <row r="149" spans="1:20" x14ac:dyDescent="0.25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</row>
    <row r="150" spans="1:20" x14ac:dyDescent="0.25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</row>
    <row r="151" spans="1:20" x14ac:dyDescent="0.25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</row>
    <row r="152" spans="1:20" x14ac:dyDescent="0.25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</row>
    <row r="153" spans="1:20" x14ac:dyDescent="0.25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</row>
    <row r="154" spans="1:20" x14ac:dyDescent="0.25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</row>
    <row r="155" spans="1:20" x14ac:dyDescent="0.25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</row>
    <row r="156" spans="1:20" x14ac:dyDescent="0.25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</row>
    <row r="157" spans="1:20" x14ac:dyDescent="0.25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</row>
    <row r="158" spans="1:20" x14ac:dyDescent="0.25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</row>
    <row r="159" spans="1:20" x14ac:dyDescent="0.25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</row>
    <row r="160" spans="1:20" x14ac:dyDescent="0.25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</row>
    <row r="161" spans="1:20" x14ac:dyDescent="0.25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</row>
    <row r="162" spans="1:20" x14ac:dyDescent="0.25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</row>
    <row r="163" spans="1:20" x14ac:dyDescent="0.25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</row>
    <row r="164" spans="1:20" x14ac:dyDescent="0.25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</row>
    <row r="165" spans="1:20" x14ac:dyDescent="0.25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</row>
    <row r="166" spans="1:20" x14ac:dyDescent="0.25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</row>
    <row r="167" spans="1:20" x14ac:dyDescent="0.25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</row>
    <row r="168" spans="1:20" x14ac:dyDescent="0.25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</row>
    <row r="169" spans="1:20" x14ac:dyDescent="0.25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</row>
    <row r="170" spans="1:20" x14ac:dyDescent="0.25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</row>
    <row r="171" spans="1:20" x14ac:dyDescent="0.25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</row>
    <row r="172" spans="1:20" x14ac:dyDescent="0.25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</row>
    <row r="173" spans="1:20" x14ac:dyDescent="0.25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</row>
    <row r="174" spans="1:20" x14ac:dyDescent="0.25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</row>
    <row r="175" spans="1:20" x14ac:dyDescent="0.25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</row>
    <row r="176" spans="1:20" x14ac:dyDescent="0.25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</row>
    <row r="177" spans="1:20" x14ac:dyDescent="0.25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</row>
    <row r="178" spans="1:20" x14ac:dyDescent="0.25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</row>
    <row r="179" spans="1:20" x14ac:dyDescent="0.25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</row>
    <row r="180" spans="1:20" x14ac:dyDescent="0.25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</row>
    <row r="181" spans="1:20" x14ac:dyDescent="0.25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</row>
    <row r="182" spans="1:20" x14ac:dyDescent="0.25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</row>
    <row r="183" spans="1:20" x14ac:dyDescent="0.25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</row>
    <row r="184" spans="1:20" x14ac:dyDescent="0.25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</row>
    <row r="185" spans="1:20" x14ac:dyDescent="0.25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</row>
    <row r="186" spans="1:20" x14ac:dyDescent="0.25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</row>
    <row r="187" spans="1:20" x14ac:dyDescent="0.25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</row>
    <row r="188" spans="1:20" x14ac:dyDescent="0.25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</row>
    <row r="189" spans="1:20" x14ac:dyDescent="0.25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</row>
    <row r="190" spans="1:20" x14ac:dyDescent="0.25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</row>
    <row r="191" spans="1:20" x14ac:dyDescent="0.25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</row>
    <row r="192" spans="1:20" x14ac:dyDescent="0.25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</row>
    <row r="193" spans="1:20" x14ac:dyDescent="0.25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</row>
    <row r="194" spans="1:20" x14ac:dyDescent="0.25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</row>
    <row r="195" spans="1:20" x14ac:dyDescent="0.25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</row>
    <row r="196" spans="1:20" x14ac:dyDescent="0.25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</row>
    <row r="197" spans="1:20" x14ac:dyDescent="0.25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</row>
    <row r="198" spans="1:20" x14ac:dyDescent="0.25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</row>
    <row r="199" spans="1:20" x14ac:dyDescent="0.25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</row>
    <row r="200" spans="1:20" x14ac:dyDescent="0.25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</row>
    <row r="201" spans="1:20" x14ac:dyDescent="0.25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</row>
    <row r="202" spans="1:20" x14ac:dyDescent="0.25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</row>
    <row r="203" spans="1:20" x14ac:dyDescent="0.25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</row>
    <row r="204" spans="1:20" x14ac:dyDescent="0.25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</row>
    <row r="205" spans="1:20" x14ac:dyDescent="0.25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</row>
    <row r="206" spans="1:20" x14ac:dyDescent="0.25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</row>
    <row r="207" spans="1:20" x14ac:dyDescent="0.25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</row>
    <row r="208" spans="1:20" x14ac:dyDescent="0.25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</row>
    <row r="209" spans="1:20" x14ac:dyDescent="0.25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</row>
    <row r="210" spans="1:20" x14ac:dyDescent="0.25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</row>
    <row r="211" spans="1:20" x14ac:dyDescent="0.25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</row>
    <row r="212" spans="1:20" x14ac:dyDescent="0.25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</row>
    <row r="213" spans="1:20" x14ac:dyDescent="0.25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</row>
    <row r="214" spans="1:20" x14ac:dyDescent="0.25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</row>
    <row r="215" spans="1:20" x14ac:dyDescent="0.25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</row>
    <row r="216" spans="1:20" x14ac:dyDescent="0.25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</row>
    <row r="217" spans="1:20" x14ac:dyDescent="0.25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</row>
    <row r="218" spans="1:20" x14ac:dyDescent="0.25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</row>
    <row r="219" spans="1:20" x14ac:dyDescent="0.25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</row>
    <row r="220" spans="1:20" x14ac:dyDescent="0.25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</row>
    <row r="221" spans="1:20" x14ac:dyDescent="0.25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</row>
    <row r="222" spans="1:20" x14ac:dyDescent="0.25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</row>
    <row r="223" spans="1:20" x14ac:dyDescent="0.25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</row>
    <row r="224" spans="1:20" x14ac:dyDescent="0.25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</row>
    <row r="225" spans="1:20" x14ac:dyDescent="0.25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</row>
    <row r="226" spans="1:20" x14ac:dyDescent="0.25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</row>
    <row r="227" spans="1:20" x14ac:dyDescent="0.25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</row>
    <row r="228" spans="1:20" x14ac:dyDescent="0.25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</row>
    <row r="229" spans="1:20" x14ac:dyDescent="0.25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</row>
    <row r="230" spans="1:20" x14ac:dyDescent="0.25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</row>
    <row r="231" spans="1:20" x14ac:dyDescent="0.25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</row>
    <row r="232" spans="1:20" x14ac:dyDescent="0.25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</row>
    <row r="233" spans="1:20" x14ac:dyDescent="0.25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</row>
    <row r="234" spans="1:20" x14ac:dyDescent="0.25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</row>
    <row r="235" spans="1:20" x14ac:dyDescent="0.25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</row>
    <row r="236" spans="1:20" x14ac:dyDescent="0.25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</row>
    <row r="237" spans="1:20" x14ac:dyDescent="0.25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</row>
    <row r="238" spans="1:20" x14ac:dyDescent="0.25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</row>
    <row r="239" spans="1:20" x14ac:dyDescent="0.25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</row>
    <row r="240" spans="1:20" x14ac:dyDescent="0.25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</row>
    <row r="241" spans="1:20" x14ac:dyDescent="0.25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</row>
    <row r="242" spans="1:20" x14ac:dyDescent="0.25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</row>
    <row r="243" spans="1:20" x14ac:dyDescent="0.25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</row>
    <row r="244" spans="1:20" x14ac:dyDescent="0.25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</row>
    <row r="245" spans="1:20" x14ac:dyDescent="0.25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</row>
    <row r="246" spans="1:20" x14ac:dyDescent="0.25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</row>
    <row r="247" spans="1:20" x14ac:dyDescent="0.25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</row>
    <row r="248" spans="1:20" x14ac:dyDescent="0.25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</row>
    <row r="249" spans="1:20" x14ac:dyDescent="0.25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</row>
    <row r="250" spans="1:20" x14ac:dyDescent="0.25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</row>
    <row r="251" spans="1:20" x14ac:dyDescent="0.25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</row>
    <row r="252" spans="1:20" x14ac:dyDescent="0.25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</row>
    <row r="253" spans="1:20" x14ac:dyDescent="0.25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</row>
    <row r="254" spans="1:20" x14ac:dyDescent="0.25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</row>
    <row r="255" spans="1:20" x14ac:dyDescent="0.25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</row>
    <row r="256" spans="1:20" x14ac:dyDescent="0.25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</row>
    <row r="257" spans="1:20" x14ac:dyDescent="0.25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</row>
    <row r="258" spans="1:20" x14ac:dyDescent="0.25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</row>
    <row r="259" spans="1:20" x14ac:dyDescent="0.25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</row>
    <row r="260" spans="1:20" x14ac:dyDescent="0.25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</row>
    <row r="261" spans="1:20" x14ac:dyDescent="0.25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</row>
    <row r="262" spans="1:20" x14ac:dyDescent="0.25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</row>
    <row r="263" spans="1:20" x14ac:dyDescent="0.25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</row>
    <row r="264" spans="1:20" x14ac:dyDescent="0.25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</row>
    <row r="265" spans="1:20" x14ac:dyDescent="0.25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</row>
    <row r="266" spans="1:20" x14ac:dyDescent="0.25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</row>
    <row r="267" spans="1:20" x14ac:dyDescent="0.25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</row>
    <row r="268" spans="1:20" x14ac:dyDescent="0.25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</row>
    <row r="269" spans="1:20" x14ac:dyDescent="0.25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</row>
    <row r="270" spans="1:20" x14ac:dyDescent="0.25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</row>
    <row r="271" spans="1:20" x14ac:dyDescent="0.25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</row>
    <row r="272" spans="1:20" x14ac:dyDescent="0.25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</row>
    <row r="273" spans="1:20" x14ac:dyDescent="0.25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</row>
    <row r="274" spans="1:20" x14ac:dyDescent="0.25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</row>
    <row r="275" spans="1:20" x14ac:dyDescent="0.25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</row>
    <row r="276" spans="1:20" x14ac:dyDescent="0.25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</row>
    <row r="277" spans="1:20" x14ac:dyDescent="0.25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</row>
    <row r="278" spans="1:20" x14ac:dyDescent="0.25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</row>
    <row r="279" spans="1:20" x14ac:dyDescent="0.25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</row>
    <row r="280" spans="1:20" x14ac:dyDescent="0.25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</row>
    <row r="281" spans="1:20" x14ac:dyDescent="0.25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</row>
    <row r="282" spans="1:20" x14ac:dyDescent="0.25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</row>
    <row r="283" spans="1:20" x14ac:dyDescent="0.25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</row>
    <row r="284" spans="1:20" x14ac:dyDescent="0.25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</row>
    <row r="285" spans="1:20" x14ac:dyDescent="0.25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</row>
    <row r="286" spans="1:20" x14ac:dyDescent="0.25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</row>
    <row r="287" spans="1:20" x14ac:dyDescent="0.25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</row>
    <row r="288" spans="1:20" x14ac:dyDescent="0.25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</row>
    <row r="289" spans="1:20" x14ac:dyDescent="0.25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</row>
    <row r="290" spans="1:20" x14ac:dyDescent="0.25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</row>
    <row r="291" spans="1:20" x14ac:dyDescent="0.25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</row>
    <row r="292" spans="1:20" x14ac:dyDescent="0.25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</row>
    <row r="293" spans="1:20" x14ac:dyDescent="0.25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</row>
    <row r="294" spans="1:20" x14ac:dyDescent="0.25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</row>
    <row r="295" spans="1:20" x14ac:dyDescent="0.25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</row>
    <row r="296" spans="1:20" x14ac:dyDescent="0.25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</row>
    <row r="297" spans="1:20" x14ac:dyDescent="0.25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</row>
    <row r="298" spans="1:20" x14ac:dyDescent="0.25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</row>
    <row r="299" spans="1:20" x14ac:dyDescent="0.25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</row>
    <row r="300" spans="1:20" x14ac:dyDescent="0.25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</row>
    <row r="301" spans="1:20" x14ac:dyDescent="0.25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</row>
    <row r="302" spans="1:20" x14ac:dyDescent="0.25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</row>
    <row r="303" spans="1:20" x14ac:dyDescent="0.25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</row>
    <row r="304" spans="1:20" x14ac:dyDescent="0.25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</row>
    <row r="305" spans="1:20" x14ac:dyDescent="0.25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</row>
    <row r="306" spans="1:20" x14ac:dyDescent="0.25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</row>
    <row r="307" spans="1:20" x14ac:dyDescent="0.25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</row>
    <row r="308" spans="1:20" x14ac:dyDescent="0.25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</row>
    <row r="309" spans="1:20" x14ac:dyDescent="0.25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</row>
    <row r="310" spans="1:20" x14ac:dyDescent="0.25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</row>
    <row r="311" spans="1:20" x14ac:dyDescent="0.25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</row>
    <row r="312" spans="1:20" x14ac:dyDescent="0.25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</row>
    <row r="313" spans="1:20" x14ac:dyDescent="0.25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</row>
    <row r="314" spans="1:20" x14ac:dyDescent="0.25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</row>
    <row r="315" spans="1:20" x14ac:dyDescent="0.25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</row>
    <row r="316" spans="1:20" x14ac:dyDescent="0.25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</row>
    <row r="317" spans="1:20" x14ac:dyDescent="0.25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</row>
    <row r="318" spans="1:20" x14ac:dyDescent="0.25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</row>
    <row r="319" spans="1:20" x14ac:dyDescent="0.25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</row>
    <row r="320" spans="1:20" x14ac:dyDescent="0.25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</row>
    <row r="321" spans="1:20" x14ac:dyDescent="0.25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</row>
    <row r="322" spans="1:20" x14ac:dyDescent="0.25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</row>
    <row r="323" spans="1:20" x14ac:dyDescent="0.25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</row>
    <row r="324" spans="1:20" x14ac:dyDescent="0.25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</row>
    <row r="325" spans="1:20" x14ac:dyDescent="0.25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</row>
    <row r="326" spans="1:20" x14ac:dyDescent="0.25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</row>
    <row r="327" spans="1:20" x14ac:dyDescent="0.25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</row>
    <row r="328" spans="1:20" x14ac:dyDescent="0.25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</row>
    <row r="329" spans="1:20" x14ac:dyDescent="0.25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</row>
    <row r="330" spans="1:20" x14ac:dyDescent="0.25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</row>
    <row r="331" spans="1:20" x14ac:dyDescent="0.25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</row>
    <row r="332" spans="1:20" x14ac:dyDescent="0.25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</row>
    <row r="333" spans="1:20" x14ac:dyDescent="0.25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</row>
    <row r="334" spans="1:20" x14ac:dyDescent="0.25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</row>
    <row r="335" spans="1:20" x14ac:dyDescent="0.25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</row>
    <row r="336" spans="1:20" x14ac:dyDescent="0.25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</row>
    <row r="337" spans="1:20" x14ac:dyDescent="0.25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</row>
    <row r="338" spans="1:20" x14ac:dyDescent="0.25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</row>
    <row r="339" spans="1:20" x14ac:dyDescent="0.25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</row>
    <row r="340" spans="1:20" x14ac:dyDescent="0.25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</row>
    <row r="341" spans="1:20" x14ac:dyDescent="0.25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</row>
    <row r="342" spans="1:20" x14ac:dyDescent="0.25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</row>
    <row r="343" spans="1:20" x14ac:dyDescent="0.25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</row>
    <row r="344" spans="1:20" x14ac:dyDescent="0.25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</row>
    <row r="345" spans="1:20" x14ac:dyDescent="0.25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</row>
    <row r="346" spans="1:20" x14ac:dyDescent="0.25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</row>
    <row r="347" spans="1:20" x14ac:dyDescent="0.25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</row>
    <row r="348" spans="1:20" x14ac:dyDescent="0.25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</row>
    <row r="349" spans="1:20" x14ac:dyDescent="0.25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</row>
    <row r="350" spans="1:20" x14ac:dyDescent="0.25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</row>
    <row r="351" spans="1:20" x14ac:dyDescent="0.25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</row>
    <row r="352" spans="1:20" x14ac:dyDescent="0.25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</row>
    <row r="353" spans="1:20" x14ac:dyDescent="0.25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</row>
    <row r="354" spans="1:20" x14ac:dyDescent="0.25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</row>
    <row r="355" spans="1:20" x14ac:dyDescent="0.25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</row>
    <row r="356" spans="1:20" x14ac:dyDescent="0.25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</row>
    <row r="357" spans="1:20" x14ac:dyDescent="0.25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</row>
    <row r="358" spans="1:20" x14ac:dyDescent="0.25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</row>
    <row r="359" spans="1:20" x14ac:dyDescent="0.25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</row>
    <row r="360" spans="1:20" x14ac:dyDescent="0.25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</row>
    <row r="361" spans="1:20" x14ac:dyDescent="0.25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</row>
    <row r="362" spans="1:20" x14ac:dyDescent="0.25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</row>
    <row r="363" spans="1:20" x14ac:dyDescent="0.25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</row>
    <row r="364" spans="1:20" x14ac:dyDescent="0.25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</row>
    <row r="365" spans="1:20" x14ac:dyDescent="0.25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</row>
    <row r="366" spans="1:20" x14ac:dyDescent="0.25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</row>
    <row r="367" spans="1:20" x14ac:dyDescent="0.25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</row>
    <row r="368" spans="1:20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</row>
    <row r="369" spans="1:20" x14ac:dyDescent="0.25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</row>
    <row r="370" spans="1:20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</row>
    <row r="371" spans="1:20" x14ac:dyDescent="0.25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</row>
    <row r="372" spans="1:20" x14ac:dyDescent="0.25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</row>
    <row r="373" spans="1:20" x14ac:dyDescent="0.25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</row>
    <row r="374" spans="1:20" x14ac:dyDescent="0.25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</row>
    <row r="375" spans="1:20" x14ac:dyDescent="0.25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</row>
    <row r="376" spans="1:20" x14ac:dyDescent="0.25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</row>
    <row r="377" spans="1:20" x14ac:dyDescent="0.25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</row>
    <row r="378" spans="1:20" x14ac:dyDescent="0.25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</row>
    <row r="379" spans="1:20" x14ac:dyDescent="0.25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</row>
    <row r="380" spans="1:20" x14ac:dyDescent="0.25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</row>
    <row r="381" spans="1:20" x14ac:dyDescent="0.25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</row>
    <row r="382" spans="1:20" x14ac:dyDescent="0.25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</row>
    <row r="383" spans="1:20" x14ac:dyDescent="0.25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</row>
    <row r="384" spans="1:20" x14ac:dyDescent="0.25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</row>
  </sheetData>
  <sheetProtection sheet="1" objects="1" scenarios="1" selectLockedCells="1"/>
  <mergeCells count="140">
    <mergeCell ref="A110:B110"/>
    <mergeCell ref="A104:D104"/>
    <mergeCell ref="AF92:AN92"/>
    <mergeCell ref="A93:B93"/>
    <mergeCell ref="A94:B94"/>
    <mergeCell ref="A95:B95"/>
    <mergeCell ref="A96:B96"/>
    <mergeCell ref="K121:O122"/>
    <mergeCell ref="Q121:T122"/>
    <mergeCell ref="A107:B107"/>
    <mergeCell ref="A108:B108"/>
    <mergeCell ref="A109:B109"/>
    <mergeCell ref="Q120:T120"/>
    <mergeCell ref="K117:O117"/>
    <mergeCell ref="K118:O118"/>
    <mergeCell ref="K119:O119"/>
    <mergeCell ref="K120:O120"/>
    <mergeCell ref="A114:B114"/>
    <mergeCell ref="A115:B115"/>
    <mergeCell ref="Q117:T117"/>
    <mergeCell ref="Q118:T118"/>
    <mergeCell ref="Q119:T119"/>
    <mergeCell ref="A105:B105"/>
    <mergeCell ref="A106:B106"/>
    <mergeCell ref="A113:B113"/>
    <mergeCell ref="A111:B111"/>
    <mergeCell ref="A112:B112"/>
    <mergeCell ref="C85:H85"/>
    <mergeCell ref="C86:H86"/>
    <mergeCell ref="E89:N89"/>
    <mergeCell ref="O89:T89"/>
    <mergeCell ref="A87:H88"/>
    <mergeCell ref="A89:D89"/>
    <mergeCell ref="A92:B92"/>
    <mergeCell ref="C92:D92"/>
    <mergeCell ref="A90:B90"/>
    <mergeCell ref="C90:D90"/>
    <mergeCell ref="A91:B91"/>
    <mergeCell ref="C91:D91"/>
    <mergeCell ref="A97:B97"/>
    <mergeCell ref="A98:B98"/>
    <mergeCell ref="A99:B99"/>
    <mergeCell ref="E104:N104"/>
    <mergeCell ref="O104:T104"/>
    <mergeCell ref="A100:B100"/>
    <mergeCell ref="A101:B101"/>
    <mergeCell ref="A102:B102"/>
    <mergeCell ref="A103:B103"/>
    <mergeCell ref="C103:D103"/>
    <mergeCell ref="C75:H75"/>
    <mergeCell ref="C76:H76"/>
    <mergeCell ref="C77:H77"/>
    <mergeCell ref="C78:H78"/>
    <mergeCell ref="C79:H79"/>
    <mergeCell ref="C80:H80"/>
    <mergeCell ref="C81:H81"/>
    <mergeCell ref="C82:H82"/>
    <mergeCell ref="C84:H84"/>
    <mergeCell ref="C83:H83"/>
    <mergeCell ref="C74:H74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72:H72"/>
    <mergeCell ref="C73:H73"/>
    <mergeCell ref="A1:N1"/>
    <mergeCell ref="A4:N4"/>
    <mergeCell ref="A3:N3"/>
    <mergeCell ref="A2:N2"/>
    <mergeCell ref="C62:H62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60:H60"/>
    <mergeCell ref="C61:H61"/>
    <mergeCell ref="A5:A6"/>
    <mergeCell ref="B5:B6"/>
    <mergeCell ref="C5:H6"/>
    <mergeCell ref="I5:I6"/>
    <mergeCell ref="J5:J6"/>
    <mergeCell ref="K5:K6"/>
    <mergeCell ref="M5:M6"/>
    <mergeCell ref="N5:N6"/>
    <mergeCell ref="C50:H50"/>
    <mergeCell ref="L5:L6"/>
    <mergeCell ref="C7:H7"/>
    <mergeCell ref="C48:H48"/>
    <mergeCell ref="C49:H49"/>
    <mergeCell ref="C8:H8"/>
    <mergeCell ref="C9:H9"/>
    <mergeCell ref="C10:H10"/>
    <mergeCell ref="C11:H11"/>
    <mergeCell ref="C12:H12"/>
    <mergeCell ref="C13:H13"/>
    <mergeCell ref="C14:H14"/>
    <mergeCell ref="C15:H15"/>
    <mergeCell ref="C21:H21"/>
    <mergeCell ref="C22:H22"/>
    <mergeCell ref="C23:H23"/>
    <mergeCell ref="C24:H24"/>
    <mergeCell ref="C25:H25"/>
    <mergeCell ref="C16:H16"/>
    <mergeCell ref="C17:H17"/>
    <mergeCell ref="C18:H18"/>
    <mergeCell ref="C19:H19"/>
    <mergeCell ref="C20:H20"/>
    <mergeCell ref="C31:H31"/>
    <mergeCell ref="C32:H32"/>
    <mergeCell ref="C33:H33"/>
    <mergeCell ref="C34:H34"/>
    <mergeCell ref="C35:H35"/>
    <mergeCell ref="C26:H26"/>
    <mergeCell ref="C27:H27"/>
    <mergeCell ref="C28:H28"/>
    <mergeCell ref="C29:H29"/>
    <mergeCell ref="C30:H30"/>
    <mergeCell ref="C46:H46"/>
    <mergeCell ref="C47:H47"/>
    <mergeCell ref="C41:H41"/>
    <mergeCell ref="C42:H42"/>
    <mergeCell ref="C43:H43"/>
    <mergeCell ref="C44:H44"/>
    <mergeCell ref="C45:H45"/>
    <mergeCell ref="C36:H36"/>
    <mergeCell ref="C37:H37"/>
    <mergeCell ref="C38:H38"/>
    <mergeCell ref="C39:H39"/>
    <mergeCell ref="C40:H40"/>
  </mergeCells>
  <conditionalFormatting sqref="B7:N72 B84:H86 M84:M86 B77:H82 I77:I86 B74:I76 J74:K86 B73:K73 M73:M82 L73:L86 N73:N86">
    <cfRule type="expression" dxfId="2" priority="7" stopIfTrue="1">
      <formula>#REF!="BAŞARISIZ"</formula>
    </cfRule>
  </conditionalFormatting>
  <conditionalFormatting sqref="I7:K86">
    <cfRule type="cellIs" dxfId="1" priority="5" operator="equal">
      <formula>"GR"</formula>
    </cfRule>
  </conditionalFormatting>
  <conditionalFormatting sqref="B83:H83 M83">
    <cfRule type="expression" dxfId="0" priority="2" stopIfTrue="1">
      <formula>#REF!="BAŞARISIZ"</formula>
    </cfRule>
  </conditionalFormatting>
  <dataValidations count="2">
    <dataValidation allowBlank="1" showInputMessage="1" showErrorMessage="1" prompt="Öğrencinin 1. sözlüden aldığı puanı giriniz." sqref="L7:L86" xr:uid="{00000000-0002-0000-0A00-000000000000}"/>
    <dataValidation allowBlank="1" showInputMessage="1" showErrorMessage="1" prompt="Öğrencinin sorudan aldığı puan değerini giriniz." sqref="L115:O116" xr:uid="{00000000-0002-0000-0A00-000001000000}"/>
  </dataValidations>
  <pageMargins left="0.27559055118110237" right="0.23622047244094491" top="0.27559055118110237" bottom="0.15748031496062992" header="0.23622047244094491" footer="0.19685039370078741"/>
  <pageSetup paperSize="9" scale="69" orientation="landscape" r:id="rId1"/>
  <headerFooter alignWithMargins="0"/>
  <rowBreaks count="1" manualBreakCount="1">
    <brk id="86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3">
    <tabColor theme="0" tint="-4.9989318521683403E-2"/>
  </sheetPr>
  <dimension ref="A1:M47"/>
  <sheetViews>
    <sheetView zoomScaleNormal="100" workbookViewId="0">
      <selection activeCell="E7" sqref="E7:I8"/>
    </sheetView>
  </sheetViews>
  <sheetFormatPr defaultColWidth="9.109375" defaultRowHeight="13.2" x14ac:dyDescent="0.25"/>
  <cols>
    <col min="1" max="1" width="10.6640625" style="134" customWidth="1"/>
    <col min="2" max="8" width="8.44140625" style="134" customWidth="1"/>
    <col min="9" max="9" width="10.44140625" style="134" bestFit="1" customWidth="1"/>
    <col min="10" max="16384" width="9.109375" style="134"/>
  </cols>
  <sheetData>
    <row r="1" spans="1:13" ht="18" customHeight="1" x14ac:dyDescent="0.25">
      <c r="A1" s="188"/>
      <c r="B1" s="189"/>
      <c r="C1" s="189"/>
      <c r="D1" s="189"/>
      <c r="E1" s="189"/>
      <c r="F1" s="189"/>
      <c r="G1" s="189"/>
      <c r="H1" s="189"/>
      <c r="I1" s="189"/>
      <c r="J1" s="188"/>
      <c r="K1" s="188"/>
      <c r="L1" s="188"/>
      <c r="M1" s="188"/>
    </row>
    <row r="2" spans="1:13" ht="9" customHeight="1" x14ac:dyDescent="0.25">
      <c r="A2" s="188"/>
      <c r="B2" s="261" t="s">
        <v>170</v>
      </c>
      <c r="C2" s="262"/>
      <c r="D2" s="262"/>
      <c r="E2" s="262"/>
      <c r="F2" s="262"/>
      <c r="G2" s="262"/>
      <c r="H2" s="262"/>
      <c r="I2" s="263"/>
      <c r="J2" s="189"/>
      <c r="K2" s="188"/>
      <c r="L2" s="188"/>
      <c r="M2" s="188"/>
    </row>
    <row r="3" spans="1:13" ht="6.75" customHeight="1" x14ac:dyDescent="0.25">
      <c r="A3" s="188"/>
      <c r="B3" s="264"/>
      <c r="C3" s="265"/>
      <c r="D3" s="265"/>
      <c r="E3" s="265"/>
      <c r="F3" s="265"/>
      <c r="G3" s="265"/>
      <c r="H3" s="265"/>
      <c r="I3" s="266"/>
      <c r="J3" s="189"/>
      <c r="K3" s="188"/>
      <c r="L3" s="188"/>
      <c r="M3" s="188"/>
    </row>
    <row r="4" spans="1:13" ht="18" customHeight="1" x14ac:dyDescent="0.25">
      <c r="A4" s="188"/>
      <c r="B4" s="267"/>
      <c r="C4" s="268"/>
      <c r="D4" s="268"/>
      <c r="E4" s="268"/>
      <c r="F4" s="268"/>
      <c r="G4" s="268"/>
      <c r="H4" s="268"/>
      <c r="I4" s="269"/>
      <c r="J4" s="189"/>
      <c r="K4" s="188"/>
      <c r="L4" s="188"/>
      <c r="M4" s="188"/>
    </row>
    <row r="5" spans="1:13" ht="12" customHeight="1" x14ac:dyDescent="0.25">
      <c r="A5" s="188"/>
      <c r="B5" s="257" t="s">
        <v>3</v>
      </c>
      <c r="C5" s="257"/>
      <c r="D5" s="257"/>
      <c r="E5" s="259" t="s">
        <v>168</v>
      </c>
      <c r="F5" s="259"/>
      <c r="G5" s="259"/>
      <c r="H5" s="259"/>
      <c r="I5" s="259"/>
      <c r="J5" s="189"/>
      <c r="K5" s="188"/>
      <c r="L5" s="188"/>
      <c r="M5" s="188"/>
    </row>
    <row r="6" spans="1:13" ht="12" customHeight="1" x14ac:dyDescent="0.25">
      <c r="A6" s="188"/>
      <c r="B6" s="257"/>
      <c r="C6" s="257"/>
      <c r="D6" s="257"/>
      <c r="E6" s="259"/>
      <c r="F6" s="259"/>
      <c r="G6" s="259"/>
      <c r="H6" s="259"/>
      <c r="I6" s="259"/>
      <c r="J6" s="189"/>
      <c r="K6" s="188"/>
      <c r="L6" s="188"/>
      <c r="M6" s="188"/>
    </row>
    <row r="7" spans="1:13" ht="12" customHeight="1" x14ac:dyDescent="0.25">
      <c r="A7" s="188"/>
      <c r="B7" s="257" t="s">
        <v>26</v>
      </c>
      <c r="C7" s="257"/>
      <c r="D7" s="257"/>
      <c r="E7" s="259"/>
      <c r="F7" s="259"/>
      <c r="G7" s="259"/>
      <c r="H7" s="259"/>
      <c r="I7" s="259"/>
      <c r="J7" s="189"/>
      <c r="K7" s="188"/>
      <c r="L7" s="188"/>
      <c r="M7" s="188"/>
    </row>
    <row r="8" spans="1:13" ht="12" customHeight="1" x14ac:dyDescent="0.25">
      <c r="A8" s="188"/>
      <c r="B8" s="257"/>
      <c r="C8" s="257"/>
      <c r="D8" s="257"/>
      <c r="E8" s="259"/>
      <c r="F8" s="259"/>
      <c r="G8" s="259"/>
      <c r="H8" s="259"/>
      <c r="I8" s="259"/>
      <c r="J8" s="189"/>
      <c r="K8" s="188"/>
      <c r="L8" s="188"/>
      <c r="M8" s="188"/>
    </row>
    <row r="9" spans="1:13" ht="12" customHeight="1" x14ac:dyDescent="0.25">
      <c r="A9" s="188"/>
      <c r="B9" s="257" t="s">
        <v>4</v>
      </c>
      <c r="C9" s="257"/>
      <c r="D9" s="257"/>
      <c r="E9" s="259"/>
      <c r="F9" s="259"/>
      <c r="G9" s="259"/>
      <c r="H9" s="259"/>
      <c r="I9" s="259"/>
      <c r="J9" s="189"/>
      <c r="K9" s="188"/>
      <c r="L9" s="188"/>
      <c r="M9" s="188"/>
    </row>
    <row r="10" spans="1:13" ht="12" customHeight="1" x14ac:dyDescent="0.25">
      <c r="A10" s="188"/>
      <c r="B10" s="257"/>
      <c r="C10" s="257"/>
      <c r="D10" s="257"/>
      <c r="E10" s="259"/>
      <c r="F10" s="259"/>
      <c r="G10" s="259"/>
      <c r="H10" s="259"/>
      <c r="I10" s="259"/>
      <c r="J10" s="189"/>
      <c r="K10" s="188"/>
      <c r="L10" s="188"/>
      <c r="M10" s="188"/>
    </row>
    <row r="11" spans="1:13" ht="12" customHeight="1" x14ac:dyDescent="0.25">
      <c r="A11" s="188"/>
      <c r="B11" s="257" t="s">
        <v>5</v>
      </c>
      <c r="C11" s="257"/>
      <c r="D11" s="257"/>
      <c r="E11" s="259"/>
      <c r="F11" s="259"/>
      <c r="G11" s="259"/>
      <c r="H11" s="259"/>
      <c r="I11" s="259"/>
      <c r="J11" s="189"/>
      <c r="K11" s="188"/>
      <c r="L11" s="188"/>
      <c r="M11" s="188"/>
    </row>
    <row r="12" spans="1:13" ht="12" customHeight="1" x14ac:dyDescent="0.25">
      <c r="A12" s="188"/>
      <c r="B12" s="257"/>
      <c r="C12" s="257"/>
      <c r="D12" s="257"/>
      <c r="E12" s="259"/>
      <c r="F12" s="259"/>
      <c r="G12" s="259"/>
      <c r="H12" s="259"/>
      <c r="I12" s="259"/>
      <c r="J12" s="189"/>
      <c r="K12" s="188"/>
      <c r="L12" s="188"/>
      <c r="M12" s="188"/>
    </row>
    <row r="13" spans="1:13" ht="12" customHeight="1" x14ac:dyDescent="0.25">
      <c r="A13" s="188"/>
      <c r="B13" s="257" t="s">
        <v>6</v>
      </c>
      <c r="C13" s="257"/>
      <c r="D13" s="257"/>
      <c r="E13" s="259"/>
      <c r="F13" s="259"/>
      <c r="G13" s="259"/>
      <c r="H13" s="259"/>
      <c r="I13" s="259"/>
      <c r="J13" s="189"/>
      <c r="K13" s="188"/>
      <c r="L13" s="188"/>
      <c r="M13" s="188"/>
    </row>
    <row r="14" spans="1:13" ht="12" customHeight="1" x14ac:dyDescent="0.25">
      <c r="A14" s="188"/>
      <c r="B14" s="257"/>
      <c r="C14" s="257"/>
      <c r="D14" s="257"/>
      <c r="E14" s="259"/>
      <c r="F14" s="259"/>
      <c r="G14" s="259"/>
      <c r="H14" s="259"/>
      <c r="I14" s="259"/>
      <c r="J14" s="189"/>
      <c r="K14" s="188"/>
      <c r="L14" s="188"/>
      <c r="M14" s="188"/>
    </row>
    <row r="15" spans="1:13" ht="12" customHeight="1" x14ac:dyDescent="0.25">
      <c r="A15" s="188"/>
      <c r="B15" s="257" t="s">
        <v>7</v>
      </c>
      <c r="C15" s="257"/>
      <c r="D15" s="257"/>
      <c r="E15" s="259"/>
      <c r="F15" s="259"/>
      <c r="G15" s="259"/>
      <c r="H15" s="259"/>
      <c r="I15" s="259"/>
      <c r="J15" s="189"/>
      <c r="K15" s="188"/>
      <c r="L15" s="188"/>
      <c r="M15" s="188"/>
    </row>
    <row r="16" spans="1:13" ht="12" customHeight="1" x14ac:dyDescent="0.25">
      <c r="A16" s="188"/>
      <c r="B16" s="257"/>
      <c r="C16" s="257"/>
      <c r="D16" s="257"/>
      <c r="E16" s="259"/>
      <c r="F16" s="259"/>
      <c r="G16" s="259"/>
      <c r="H16" s="259"/>
      <c r="I16" s="259"/>
      <c r="J16" s="189"/>
      <c r="K16" s="188"/>
      <c r="L16" s="188"/>
      <c r="M16" s="188"/>
    </row>
    <row r="17" spans="1:13" ht="12" customHeight="1" x14ac:dyDescent="0.25">
      <c r="A17" s="188"/>
      <c r="B17" s="257" t="s">
        <v>42</v>
      </c>
      <c r="C17" s="257"/>
      <c r="D17" s="257"/>
      <c r="E17" s="259"/>
      <c r="F17" s="259"/>
      <c r="G17" s="259"/>
      <c r="H17" s="259"/>
      <c r="I17" s="259"/>
      <c r="J17" s="189"/>
      <c r="K17" s="188"/>
      <c r="L17" s="188"/>
      <c r="M17" s="188"/>
    </row>
    <row r="18" spans="1:13" ht="12" customHeight="1" x14ac:dyDescent="0.25">
      <c r="A18" s="188"/>
      <c r="B18" s="257"/>
      <c r="C18" s="257"/>
      <c r="D18" s="257"/>
      <c r="E18" s="259"/>
      <c r="F18" s="259"/>
      <c r="G18" s="259"/>
      <c r="H18" s="259"/>
      <c r="I18" s="259"/>
      <c r="J18" s="189"/>
      <c r="K18" s="188"/>
      <c r="L18" s="188"/>
      <c r="M18" s="188"/>
    </row>
    <row r="19" spans="1:13" ht="12" customHeight="1" x14ac:dyDescent="0.25">
      <c r="A19" s="188"/>
      <c r="B19" s="257" t="s">
        <v>167</v>
      </c>
      <c r="C19" s="257"/>
      <c r="D19" s="257"/>
      <c r="E19" s="259"/>
      <c r="F19" s="259"/>
      <c r="G19" s="259"/>
      <c r="H19" s="259"/>
      <c r="I19" s="259"/>
      <c r="J19" s="189"/>
      <c r="K19" s="188"/>
      <c r="L19" s="188"/>
      <c r="M19" s="188"/>
    </row>
    <row r="20" spans="1:13" ht="12" customHeight="1" x14ac:dyDescent="0.25">
      <c r="A20" s="188"/>
      <c r="B20" s="258"/>
      <c r="C20" s="258"/>
      <c r="D20" s="258"/>
      <c r="E20" s="260"/>
      <c r="F20" s="260"/>
      <c r="G20" s="260"/>
      <c r="H20" s="260"/>
      <c r="I20" s="260"/>
      <c r="J20" s="189"/>
      <c r="K20" s="188"/>
      <c r="L20" s="188"/>
      <c r="M20" s="188"/>
    </row>
    <row r="21" spans="1:13" ht="18" customHeight="1" x14ac:dyDescent="0.25">
      <c r="A21" s="188"/>
      <c r="B21" s="255" t="s">
        <v>44</v>
      </c>
      <c r="C21" s="255"/>
      <c r="D21" s="255"/>
      <c r="E21" s="255"/>
      <c r="F21" s="256" t="s">
        <v>43</v>
      </c>
      <c r="G21" s="256"/>
      <c r="H21" s="256"/>
      <c r="I21" s="256"/>
      <c r="J21" s="189"/>
      <c r="K21" s="188"/>
      <c r="L21" s="188"/>
      <c r="M21" s="188"/>
    </row>
    <row r="22" spans="1:13" ht="18" customHeight="1" x14ac:dyDescent="0.25">
      <c r="A22" s="188"/>
      <c r="B22" s="255"/>
      <c r="C22" s="255"/>
      <c r="D22" s="255"/>
      <c r="E22" s="255"/>
      <c r="F22" s="256"/>
      <c r="G22" s="256"/>
      <c r="H22" s="256"/>
      <c r="I22" s="256"/>
      <c r="J22" s="189"/>
      <c r="K22" s="188"/>
      <c r="L22" s="188"/>
      <c r="M22" s="188"/>
    </row>
    <row r="23" spans="1:13" ht="18" customHeight="1" x14ac:dyDescent="0.25">
      <c r="A23" s="188"/>
      <c r="B23" s="189"/>
      <c r="C23" s="189"/>
      <c r="D23" s="189"/>
      <c r="E23" s="189"/>
      <c r="F23" s="189"/>
      <c r="G23" s="189"/>
      <c r="H23" s="189"/>
      <c r="I23" s="189"/>
      <c r="J23" s="189"/>
      <c r="K23" s="188"/>
      <c r="L23" s="188"/>
      <c r="M23" s="188"/>
    </row>
    <row r="24" spans="1:13" ht="18" customHeight="1" x14ac:dyDescent="0.25">
      <c r="A24" s="188"/>
      <c r="B24" s="189"/>
      <c r="C24" s="189"/>
      <c r="D24" s="189"/>
      <c r="E24" s="189"/>
      <c r="F24" s="189"/>
      <c r="G24" s="189"/>
      <c r="H24" s="189"/>
      <c r="I24" s="189"/>
      <c r="J24" s="189"/>
      <c r="K24" s="188"/>
      <c r="L24" s="188"/>
      <c r="M24" s="188"/>
    </row>
    <row r="25" spans="1:13" ht="18" customHeight="1" x14ac:dyDescent="0.25">
      <c r="A25" s="188"/>
      <c r="B25" s="189"/>
      <c r="C25" s="189"/>
      <c r="D25" s="189"/>
      <c r="E25" s="189"/>
      <c r="F25" s="189"/>
      <c r="G25" s="189"/>
      <c r="H25" s="189"/>
      <c r="I25" s="189"/>
      <c r="J25" s="189"/>
      <c r="K25" s="188"/>
      <c r="L25" s="188"/>
      <c r="M25" s="188"/>
    </row>
    <row r="26" spans="1:13" ht="18" customHeight="1" x14ac:dyDescent="0.25">
      <c r="A26" s="188"/>
      <c r="B26" s="189"/>
      <c r="C26" s="189"/>
      <c r="D26" s="189"/>
      <c r="E26" s="189"/>
      <c r="F26" s="189"/>
      <c r="G26" s="189"/>
      <c r="H26" s="189"/>
      <c r="I26" s="189"/>
      <c r="J26" s="189"/>
      <c r="K26" s="188"/>
      <c r="L26" s="188"/>
      <c r="M26" s="188"/>
    </row>
    <row r="27" spans="1:13" ht="18" customHeight="1" x14ac:dyDescent="0.25">
      <c r="A27" s="188"/>
      <c r="B27" s="189"/>
      <c r="C27" s="189"/>
      <c r="D27" s="189"/>
      <c r="E27" s="189"/>
      <c r="F27" s="189"/>
      <c r="G27" s="189"/>
      <c r="H27" s="189"/>
      <c r="I27" s="189"/>
      <c r="J27" s="189"/>
      <c r="K27" s="188"/>
      <c r="L27" s="188"/>
      <c r="M27" s="188"/>
    </row>
    <row r="28" spans="1:13" ht="18" customHeight="1" x14ac:dyDescent="0.25">
      <c r="A28" s="188"/>
      <c r="B28" s="189"/>
      <c r="C28" s="189"/>
      <c r="D28" s="189"/>
      <c r="E28" s="189"/>
      <c r="F28" s="189"/>
      <c r="G28" s="189"/>
      <c r="H28" s="189"/>
      <c r="I28" s="189"/>
      <c r="J28" s="189"/>
      <c r="K28" s="188"/>
      <c r="L28" s="188"/>
      <c r="M28" s="188"/>
    </row>
    <row r="29" spans="1:13" ht="18" customHeight="1" x14ac:dyDescent="0.25">
      <c r="A29" s="188"/>
      <c r="B29" s="189"/>
      <c r="C29" s="189"/>
      <c r="D29" s="189"/>
      <c r="E29" s="189"/>
      <c r="F29" s="189"/>
      <c r="G29" s="189"/>
      <c r="H29" s="189"/>
      <c r="I29" s="189"/>
      <c r="J29" s="189"/>
      <c r="K29" s="188"/>
      <c r="L29" s="188"/>
      <c r="M29" s="188"/>
    </row>
    <row r="30" spans="1:13" ht="18" customHeight="1" x14ac:dyDescent="0.25">
      <c r="A30" s="188"/>
      <c r="B30" s="189"/>
      <c r="C30" s="189"/>
      <c r="D30" s="189"/>
      <c r="E30" s="189"/>
      <c r="F30" s="189"/>
      <c r="G30" s="189"/>
      <c r="H30" s="189"/>
      <c r="I30" s="189"/>
      <c r="J30" s="189"/>
      <c r="K30" s="188"/>
      <c r="L30" s="188"/>
      <c r="M30" s="188"/>
    </row>
    <row r="31" spans="1:13" ht="18" customHeight="1" x14ac:dyDescent="0.25">
      <c r="A31" s="188"/>
      <c r="B31" s="189"/>
      <c r="C31" s="189"/>
      <c r="D31" s="189"/>
      <c r="E31" s="189"/>
      <c r="F31" s="189"/>
      <c r="G31" s="189"/>
      <c r="H31" s="189"/>
      <c r="I31" s="189"/>
      <c r="J31" s="189"/>
      <c r="K31" s="188"/>
      <c r="L31" s="188"/>
      <c r="M31" s="188"/>
    </row>
    <row r="32" spans="1:13" ht="18" customHeight="1" x14ac:dyDescent="0.25">
      <c r="A32" s="188"/>
      <c r="B32" s="189"/>
      <c r="C32" s="189"/>
      <c r="D32" s="189"/>
      <c r="E32" s="189"/>
      <c r="F32" s="189"/>
      <c r="G32" s="189"/>
      <c r="H32" s="189"/>
      <c r="I32" s="189"/>
      <c r="J32" s="189"/>
      <c r="K32" s="188"/>
      <c r="L32" s="188"/>
      <c r="M32" s="188"/>
    </row>
    <row r="33" spans="1:13" ht="18" customHeight="1" x14ac:dyDescent="0.25">
      <c r="A33" s="188"/>
      <c r="B33" s="189"/>
      <c r="C33" s="189"/>
      <c r="D33" s="189"/>
      <c r="E33" s="189"/>
      <c r="F33" s="189"/>
      <c r="G33" s="189"/>
      <c r="H33" s="189"/>
      <c r="I33" s="189"/>
      <c r="J33" s="189"/>
      <c r="K33" s="188"/>
      <c r="L33" s="188"/>
      <c r="M33" s="188"/>
    </row>
    <row r="34" spans="1:13" ht="18" customHeight="1" x14ac:dyDescent="0.25">
      <c r="A34" s="188"/>
      <c r="B34" s="189"/>
      <c r="C34" s="189"/>
      <c r="D34" s="189"/>
      <c r="E34" s="189"/>
      <c r="F34" s="189"/>
      <c r="G34" s="189"/>
      <c r="H34" s="189"/>
      <c r="I34" s="189"/>
      <c r="J34" s="189"/>
      <c r="K34" s="188"/>
      <c r="L34" s="188"/>
      <c r="M34" s="188"/>
    </row>
    <row r="35" spans="1:13" ht="18" customHeight="1" x14ac:dyDescent="0.25">
      <c r="A35" s="188"/>
      <c r="B35" s="189"/>
      <c r="C35" s="189"/>
      <c r="D35" s="189"/>
      <c r="E35" s="189"/>
      <c r="F35" s="189"/>
      <c r="G35" s="189"/>
      <c r="H35" s="189"/>
      <c r="I35" s="189"/>
      <c r="J35" s="189"/>
      <c r="K35" s="188"/>
      <c r="L35" s="188"/>
      <c r="M35" s="188"/>
    </row>
    <row r="36" spans="1:13" ht="18" customHeight="1" x14ac:dyDescent="0.25">
      <c r="A36" s="188"/>
      <c r="B36" s="189"/>
      <c r="C36" s="189"/>
      <c r="D36" s="189"/>
      <c r="E36" s="189"/>
      <c r="F36" s="189"/>
      <c r="G36" s="189"/>
      <c r="H36" s="189"/>
      <c r="I36" s="189"/>
      <c r="J36" s="189"/>
      <c r="K36" s="188"/>
      <c r="L36" s="188"/>
      <c r="M36" s="188"/>
    </row>
    <row r="37" spans="1:13" ht="18" customHeight="1" x14ac:dyDescent="0.25">
      <c r="A37" s="188"/>
      <c r="B37" s="189"/>
      <c r="C37" s="189"/>
      <c r="D37" s="189"/>
      <c r="E37" s="189"/>
      <c r="F37" s="189"/>
      <c r="G37" s="189"/>
      <c r="H37" s="189"/>
      <c r="I37" s="189"/>
      <c r="J37" s="189"/>
      <c r="K37" s="188"/>
      <c r="L37" s="188"/>
      <c r="M37" s="188"/>
    </row>
    <row r="38" spans="1:13" ht="18" customHeight="1" x14ac:dyDescent="0.25">
      <c r="A38" s="188"/>
      <c r="B38" s="189"/>
      <c r="C38" s="189"/>
      <c r="D38" s="189"/>
      <c r="E38" s="189"/>
      <c r="F38" s="189"/>
      <c r="G38" s="189"/>
      <c r="H38" s="189"/>
      <c r="I38" s="189"/>
      <c r="J38" s="189"/>
      <c r="K38" s="188"/>
      <c r="L38" s="188"/>
      <c r="M38" s="188"/>
    </row>
    <row r="39" spans="1:13" ht="18" customHeight="1" x14ac:dyDescent="0.25">
      <c r="A39" s="188"/>
      <c r="B39" s="189"/>
      <c r="C39" s="189"/>
      <c r="D39" s="189"/>
      <c r="E39" s="189"/>
      <c r="F39" s="189"/>
      <c r="G39" s="189"/>
      <c r="H39" s="189"/>
      <c r="I39" s="189"/>
      <c r="J39" s="189"/>
      <c r="K39" s="188"/>
      <c r="L39" s="188"/>
      <c r="M39" s="188"/>
    </row>
    <row r="40" spans="1:13" x14ac:dyDescent="0.25">
      <c r="A40" s="188"/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</row>
    <row r="41" spans="1:13" x14ac:dyDescent="0.25">
      <c r="A41" s="188"/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</row>
    <row r="42" spans="1:13" x14ac:dyDescent="0.25">
      <c r="A42" s="188"/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</row>
    <row r="43" spans="1:13" x14ac:dyDescent="0.25">
      <c r="A43" s="188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</row>
    <row r="44" spans="1:13" x14ac:dyDescent="0.25">
      <c r="A44" s="188"/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</row>
    <row r="45" spans="1:13" x14ac:dyDescent="0.25">
      <c r="A45" s="188"/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</row>
    <row r="46" spans="1:13" x14ac:dyDescent="0.25">
      <c r="A46" s="188"/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</row>
    <row r="47" spans="1:13" x14ac:dyDescent="0.25">
      <c r="A47" s="188"/>
      <c r="B47" s="188"/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</row>
  </sheetData>
  <sheetProtection sheet="1" objects="1" scenarios="1" selectLockedCells="1"/>
  <mergeCells count="19">
    <mergeCell ref="B7:D8"/>
    <mergeCell ref="B13:D14"/>
    <mergeCell ref="B2:I4"/>
    <mergeCell ref="E5:I6"/>
    <mergeCell ref="E9:I10"/>
    <mergeCell ref="B5:D6"/>
    <mergeCell ref="B9:D10"/>
    <mergeCell ref="E11:I12"/>
    <mergeCell ref="B11:D12"/>
    <mergeCell ref="E7:I8"/>
    <mergeCell ref="E13:I14"/>
    <mergeCell ref="B21:E22"/>
    <mergeCell ref="F21:I22"/>
    <mergeCell ref="B19:D20"/>
    <mergeCell ref="E19:I20"/>
    <mergeCell ref="E15:I16"/>
    <mergeCell ref="E17:I18"/>
    <mergeCell ref="B15:D16"/>
    <mergeCell ref="B17:D18"/>
  </mergeCells>
  <phoneticPr fontId="2" type="noConversion"/>
  <hyperlinks>
    <hyperlink ref="I21:I22" location="'Yazılı Tarihleri'!A1" display="İLERİ" xr:uid="{00000000-0004-0000-0100-000000000000}"/>
    <hyperlink ref="B21:B22" location="'Ana Sayfa'!A1" display="GERİ" xr:uid="{00000000-0004-0000-0100-000001000000}"/>
    <hyperlink ref="F21:I22" location="'Sınav Tarihleri'!A1" display="İLERİ" xr:uid="{2296C798-0525-4780-B3E2-685A3D8B1C58}"/>
  </hyperlinks>
  <pageMargins left="1.31" right="0.78740157480314965" top="0.78740157480314965" bottom="0.78740157480314965" header="0.59055118110236227" footer="0.59055118110236227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8">
    <tabColor theme="0" tint="-4.9989318521683403E-2"/>
  </sheetPr>
  <dimension ref="A1:BI70"/>
  <sheetViews>
    <sheetView zoomScaleNormal="100" workbookViewId="0">
      <selection activeCell="E4" sqref="E4:I4"/>
    </sheetView>
  </sheetViews>
  <sheetFormatPr defaultColWidth="9.109375" defaultRowHeight="13.2" x14ac:dyDescent="0.25"/>
  <cols>
    <col min="1" max="1" width="10.6640625" style="131" customWidth="1"/>
    <col min="2" max="9" width="9.109375" style="106"/>
    <col min="10" max="61" width="9.109375" style="131"/>
    <col min="62" max="16384" width="9.109375" style="106"/>
  </cols>
  <sheetData>
    <row r="1" spans="1:61" s="131" customFormat="1" ht="18" customHeight="1" x14ac:dyDescent="0.25">
      <c r="J1" s="270"/>
      <c r="K1" s="270"/>
      <c r="L1" s="270"/>
      <c r="M1" s="270"/>
    </row>
    <row r="2" spans="1:61" ht="15.6" x14ac:dyDescent="0.3">
      <c r="B2" s="271" t="str">
        <f>'Ders Bilgileri'!E9&amp;" DERSİ "</f>
        <v xml:space="preserve"> DERSİ 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3"/>
    </row>
    <row r="3" spans="1:61" s="134" customFormat="1" ht="15.75" customHeight="1" x14ac:dyDescent="0.35">
      <c r="A3" s="131"/>
      <c r="B3" s="274"/>
      <c r="C3" s="275"/>
      <c r="D3" s="276"/>
      <c r="E3" s="274" t="s">
        <v>25</v>
      </c>
      <c r="F3" s="275"/>
      <c r="G3" s="275"/>
      <c r="H3" s="275"/>
      <c r="I3" s="276"/>
      <c r="J3" s="274" t="s">
        <v>161</v>
      </c>
      <c r="K3" s="275"/>
      <c r="L3" s="275"/>
      <c r="M3" s="276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</row>
    <row r="4" spans="1:61" s="134" customFormat="1" ht="18" customHeight="1" x14ac:dyDescent="0.25">
      <c r="A4" s="131"/>
      <c r="B4" s="289" t="s">
        <v>165</v>
      </c>
      <c r="C4" s="290"/>
      <c r="D4" s="291"/>
      <c r="E4" s="292"/>
      <c r="F4" s="293"/>
      <c r="G4" s="293"/>
      <c r="H4" s="293"/>
      <c r="I4" s="294"/>
      <c r="J4" s="295">
        <v>50</v>
      </c>
      <c r="K4" s="296"/>
      <c r="L4" s="296"/>
      <c r="M4" s="297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</row>
    <row r="5" spans="1:61" s="134" customFormat="1" ht="18" customHeight="1" x14ac:dyDescent="0.25">
      <c r="A5" s="131"/>
      <c r="B5" s="289" t="s">
        <v>166</v>
      </c>
      <c r="C5" s="290"/>
      <c r="D5" s="291"/>
      <c r="E5" s="292"/>
      <c r="F5" s="293"/>
      <c r="G5" s="293"/>
      <c r="H5" s="293"/>
      <c r="I5" s="294"/>
      <c r="J5" s="295"/>
      <c r="K5" s="296"/>
      <c r="L5" s="296"/>
      <c r="M5" s="297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</row>
    <row r="6" spans="1:61" s="134" customFormat="1" ht="18" customHeight="1" x14ac:dyDescent="0.25">
      <c r="A6" s="131"/>
      <c r="B6" s="289" t="s">
        <v>164</v>
      </c>
      <c r="C6" s="290"/>
      <c r="D6" s="291"/>
      <c r="E6" s="292"/>
      <c r="F6" s="293"/>
      <c r="G6" s="293"/>
      <c r="H6" s="293"/>
      <c r="I6" s="294"/>
      <c r="J6" s="295">
        <v>50</v>
      </c>
      <c r="K6" s="296"/>
      <c r="L6" s="296"/>
      <c r="M6" s="297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</row>
    <row r="7" spans="1:61" s="134" customFormat="1" ht="18" customHeight="1" x14ac:dyDescent="0.25">
      <c r="A7" s="131"/>
      <c r="B7" s="289" t="s">
        <v>163</v>
      </c>
      <c r="C7" s="290"/>
      <c r="D7" s="291"/>
      <c r="E7" s="292"/>
      <c r="F7" s="293"/>
      <c r="G7" s="293"/>
      <c r="H7" s="293"/>
      <c r="I7" s="294"/>
      <c r="J7" s="304">
        <f>IF(J6&lt;&gt;"",J6," ")</f>
        <v>50</v>
      </c>
      <c r="K7" s="305"/>
      <c r="L7" s="305"/>
      <c r="M7" s="306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</row>
    <row r="8" spans="1:61" ht="12.75" customHeight="1" x14ac:dyDescent="0.25">
      <c r="B8" s="283" t="s">
        <v>44</v>
      </c>
      <c r="C8" s="284"/>
      <c r="D8" s="284"/>
      <c r="E8" s="285"/>
      <c r="F8" s="277"/>
      <c r="G8" s="278"/>
      <c r="H8" s="278"/>
      <c r="I8" s="279"/>
      <c r="J8" s="283" t="s">
        <v>43</v>
      </c>
      <c r="K8" s="284"/>
      <c r="L8" s="284"/>
      <c r="M8" s="285"/>
    </row>
    <row r="9" spans="1:61" ht="12.75" customHeight="1" x14ac:dyDescent="0.25">
      <c r="B9" s="286"/>
      <c r="C9" s="287"/>
      <c r="D9" s="287"/>
      <c r="E9" s="288"/>
      <c r="F9" s="280"/>
      <c r="G9" s="281"/>
      <c r="H9" s="281"/>
      <c r="I9" s="282"/>
      <c r="J9" s="286"/>
      <c r="K9" s="287"/>
      <c r="L9" s="287"/>
      <c r="M9" s="288"/>
    </row>
    <row r="10" spans="1:61" s="131" customFormat="1" ht="12.75" customHeight="1" x14ac:dyDescent="0.25">
      <c r="B10" s="298" t="s">
        <v>162</v>
      </c>
      <c r="C10" s="299"/>
      <c r="D10" s="299"/>
      <c r="E10" s="299"/>
      <c r="F10" s="299"/>
      <c r="G10" s="299"/>
      <c r="H10" s="299"/>
      <c r="I10" s="299"/>
      <c r="J10" s="299"/>
      <c r="K10" s="299"/>
      <c r="L10" s="299"/>
      <c r="M10" s="300"/>
    </row>
    <row r="11" spans="1:61" s="131" customFormat="1" x14ac:dyDescent="0.25">
      <c r="B11" s="301"/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303"/>
    </row>
    <row r="12" spans="1:61" s="131" customFormat="1" x14ac:dyDescent="0.25"/>
    <row r="13" spans="1:61" s="131" customFormat="1" x14ac:dyDescent="0.25"/>
    <row r="14" spans="1:61" s="131" customFormat="1" x14ac:dyDescent="0.25"/>
    <row r="15" spans="1:61" s="131" customFormat="1" x14ac:dyDescent="0.25"/>
    <row r="16" spans="1:61" s="131" customFormat="1" x14ac:dyDescent="0.25"/>
    <row r="17" s="131" customFormat="1" x14ac:dyDescent="0.25"/>
    <row r="18" s="131" customFormat="1" x14ac:dyDescent="0.25"/>
    <row r="19" s="131" customFormat="1" x14ac:dyDescent="0.25"/>
    <row r="20" s="131" customFormat="1" x14ac:dyDescent="0.25"/>
    <row r="21" s="131" customFormat="1" x14ac:dyDescent="0.25"/>
    <row r="22" s="131" customFormat="1" x14ac:dyDescent="0.25"/>
    <row r="23" s="131" customFormat="1" x14ac:dyDescent="0.25"/>
    <row r="24" s="131" customFormat="1" x14ac:dyDescent="0.25"/>
    <row r="25" s="131" customFormat="1" x14ac:dyDescent="0.25"/>
    <row r="26" s="131" customFormat="1" x14ac:dyDescent="0.25"/>
    <row r="27" s="131" customFormat="1" x14ac:dyDescent="0.25"/>
    <row r="28" s="131" customFormat="1" x14ac:dyDescent="0.25"/>
    <row r="29" s="131" customFormat="1" x14ac:dyDescent="0.25"/>
    <row r="30" s="131" customFormat="1" x14ac:dyDescent="0.25"/>
    <row r="31" s="131" customFormat="1" x14ac:dyDescent="0.25"/>
    <row r="32" s="131" customFormat="1" x14ac:dyDescent="0.25"/>
    <row r="33" s="131" customFormat="1" x14ac:dyDescent="0.25"/>
    <row r="34" s="131" customFormat="1" x14ac:dyDescent="0.25"/>
    <row r="35" s="131" customFormat="1" x14ac:dyDescent="0.25"/>
    <row r="36" s="131" customFormat="1" x14ac:dyDescent="0.25"/>
    <row r="37" s="131" customFormat="1" x14ac:dyDescent="0.25"/>
    <row r="38" s="131" customFormat="1" x14ac:dyDescent="0.25"/>
    <row r="39" s="131" customFormat="1" x14ac:dyDescent="0.25"/>
    <row r="40" s="131" customFormat="1" x14ac:dyDescent="0.25"/>
    <row r="41" s="131" customFormat="1" x14ac:dyDescent="0.25"/>
    <row r="42" s="131" customFormat="1" x14ac:dyDescent="0.25"/>
    <row r="43" s="131" customFormat="1" x14ac:dyDescent="0.25"/>
    <row r="44" s="131" customFormat="1" x14ac:dyDescent="0.25"/>
    <row r="45" s="131" customFormat="1" x14ac:dyDescent="0.25"/>
    <row r="46" s="131" customFormat="1" x14ac:dyDescent="0.25"/>
    <row r="47" s="131" customFormat="1" x14ac:dyDescent="0.25"/>
    <row r="48" s="131" customFormat="1" x14ac:dyDescent="0.25"/>
    <row r="49" s="131" customFormat="1" x14ac:dyDescent="0.25"/>
    <row r="50" s="131" customFormat="1" x14ac:dyDescent="0.25"/>
    <row r="51" s="131" customFormat="1" x14ac:dyDescent="0.25"/>
    <row r="52" s="131" customFormat="1" x14ac:dyDescent="0.25"/>
    <row r="53" s="131" customFormat="1" x14ac:dyDescent="0.25"/>
    <row r="54" s="131" customFormat="1" x14ac:dyDescent="0.25"/>
    <row r="55" s="131" customFormat="1" x14ac:dyDescent="0.25"/>
    <row r="56" s="131" customFormat="1" x14ac:dyDescent="0.25"/>
    <row r="57" s="131" customFormat="1" x14ac:dyDescent="0.25"/>
    <row r="58" s="131" customFormat="1" x14ac:dyDescent="0.25"/>
    <row r="59" s="131" customFormat="1" x14ac:dyDescent="0.25"/>
    <row r="60" s="131" customFormat="1" x14ac:dyDescent="0.25"/>
    <row r="61" s="131" customFormat="1" x14ac:dyDescent="0.25"/>
    <row r="62" s="131" customFormat="1" x14ac:dyDescent="0.25"/>
    <row r="63" s="131" customFormat="1" x14ac:dyDescent="0.25"/>
    <row r="64" s="131" customFormat="1" x14ac:dyDescent="0.25"/>
    <row r="65" s="131" customFormat="1" x14ac:dyDescent="0.25"/>
    <row r="66" s="131" customFormat="1" x14ac:dyDescent="0.25"/>
    <row r="67" s="131" customFormat="1" x14ac:dyDescent="0.25"/>
    <row r="68" s="131" customFormat="1" x14ac:dyDescent="0.25"/>
    <row r="69" s="131" customFormat="1" x14ac:dyDescent="0.25"/>
    <row r="70" s="131" customFormat="1" x14ac:dyDescent="0.25"/>
  </sheetData>
  <sheetProtection sheet="1" objects="1" scenarios="1" selectLockedCells="1"/>
  <protectedRanges>
    <protectedRange sqref="E4:H7" name="Aralık1_1"/>
  </protectedRanges>
  <mergeCells count="21">
    <mergeCell ref="B10:M11"/>
    <mergeCell ref="J8:M9"/>
    <mergeCell ref="J7:M7"/>
    <mergeCell ref="J6:M6"/>
    <mergeCell ref="J5:M5"/>
    <mergeCell ref="J1:M1"/>
    <mergeCell ref="B2:M2"/>
    <mergeCell ref="E3:I3"/>
    <mergeCell ref="B3:D3"/>
    <mergeCell ref="F8:I9"/>
    <mergeCell ref="B8:E9"/>
    <mergeCell ref="B6:D6"/>
    <mergeCell ref="B4:D4"/>
    <mergeCell ref="B5:D5"/>
    <mergeCell ref="B7:D7"/>
    <mergeCell ref="E7:I7"/>
    <mergeCell ref="J4:M4"/>
    <mergeCell ref="J3:M3"/>
    <mergeCell ref="E4:I4"/>
    <mergeCell ref="E5:I5"/>
    <mergeCell ref="E6:I6"/>
  </mergeCells>
  <hyperlinks>
    <hyperlink ref="B8:E9" location="'Ders Bilgileri'!A1" display="GERİ" xr:uid="{00000000-0004-0000-0200-000000000000}"/>
    <hyperlink ref="J8:M9" location="'Sınıf Listeleri'!A1" display="İLERİ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ayfa4">
    <tabColor theme="0" tint="-4.9989318521683403E-2"/>
  </sheetPr>
  <dimension ref="A1:T95"/>
  <sheetViews>
    <sheetView zoomScale="85" zoomScaleNormal="85" workbookViewId="0">
      <selection activeCell="C4" sqref="C4"/>
    </sheetView>
  </sheetViews>
  <sheetFormatPr defaultColWidth="9.109375" defaultRowHeight="13.2" x14ac:dyDescent="0.25"/>
  <cols>
    <col min="1" max="1" width="2.6640625" style="134" customWidth="1"/>
    <col min="2" max="2" width="3.6640625" style="134" bestFit="1" customWidth="1"/>
    <col min="3" max="3" width="14.6640625" style="134" customWidth="1"/>
    <col min="4" max="4" width="31.33203125" style="134" customWidth="1"/>
    <col min="5" max="5" width="4.6640625" style="194" customWidth="1"/>
    <col min="6" max="6" width="3.6640625" style="134" bestFit="1" customWidth="1"/>
    <col min="7" max="7" width="14.6640625" style="134" customWidth="1"/>
    <col min="8" max="8" width="20.6640625" style="134" customWidth="1"/>
    <col min="9" max="9" width="4.88671875" style="196" customWidth="1"/>
    <col min="10" max="10" width="3.6640625" style="134" customWidth="1"/>
    <col min="11" max="11" width="14.6640625" style="134" customWidth="1"/>
    <col min="12" max="12" width="20.6640625" style="134" customWidth="1"/>
    <col min="13" max="13" width="4.44140625" style="196" customWidth="1"/>
    <col min="14" max="14" width="3.6640625" style="134" customWidth="1"/>
    <col min="15" max="15" width="14.6640625" style="134" customWidth="1"/>
    <col min="16" max="16" width="20.6640625" style="134" customWidth="1"/>
    <col min="17" max="17" width="4" style="196" customWidth="1"/>
    <col min="18" max="18" width="3.6640625" style="134" customWidth="1"/>
    <col min="19" max="19" width="14.6640625" style="134" customWidth="1"/>
    <col min="20" max="20" width="20.6640625" style="134" customWidth="1"/>
    <col min="21" max="16384" width="9.109375" style="134"/>
  </cols>
  <sheetData>
    <row r="1" spans="1:20" ht="18" customHeight="1" x14ac:dyDescent="0.25">
      <c r="A1" s="188"/>
      <c r="B1" s="193"/>
      <c r="C1" s="193"/>
      <c r="D1" s="193"/>
      <c r="F1" s="193"/>
      <c r="G1" s="193"/>
      <c r="H1" s="193"/>
      <c r="I1" s="195"/>
      <c r="J1" s="188"/>
      <c r="K1" s="188"/>
      <c r="L1" s="188"/>
    </row>
    <row r="2" spans="1:20" ht="18.75" customHeight="1" x14ac:dyDescent="0.25">
      <c r="A2" s="188"/>
      <c r="B2" s="307" t="s">
        <v>172</v>
      </c>
      <c r="C2" s="307"/>
      <c r="D2" s="307"/>
      <c r="F2" s="307" t="s">
        <v>173</v>
      </c>
      <c r="G2" s="307"/>
      <c r="H2" s="307"/>
      <c r="I2" s="197"/>
      <c r="J2" s="307" t="s">
        <v>174</v>
      </c>
      <c r="K2" s="307"/>
      <c r="L2" s="307"/>
      <c r="N2" s="307" t="s">
        <v>175</v>
      </c>
      <c r="O2" s="307"/>
      <c r="P2" s="307"/>
      <c r="R2" s="307" t="s">
        <v>180</v>
      </c>
      <c r="S2" s="307"/>
      <c r="T2" s="307"/>
    </row>
    <row r="3" spans="1:20" ht="13.8" x14ac:dyDescent="0.25">
      <c r="A3" s="188"/>
      <c r="B3" s="190" t="s">
        <v>45</v>
      </c>
      <c r="C3" s="190" t="s">
        <v>8</v>
      </c>
      <c r="D3" s="190" t="s">
        <v>1</v>
      </c>
      <c r="F3" s="190" t="s">
        <v>45</v>
      </c>
      <c r="G3" s="190" t="s">
        <v>8</v>
      </c>
      <c r="H3" s="190" t="s">
        <v>1</v>
      </c>
      <c r="I3" s="195"/>
      <c r="J3" s="190" t="s">
        <v>45</v>
      </c>
      <c r="K3" s="190" t="s">
        <v>8</v>
      </c>
      <c r="L3" s="190" t="s">
        <v>1</v>
      </c>
      <c r="N3" s="190" t="s">
        <v>45</v>
      </c>
      <c r="O3" s="190" t="s">
        <v>8</v>
      </c>
      <c r="P3" s="190" t="s">
        <v>1</v>
      </c>
      <c r="R3" s="190" t="s">
        <v>45</v>
      </c>
      <c r="S3" s="190" t="s">
        <v>8</v>
      </c>
      <c r="T3" s="190" t="s">
        <v>1</v>
      </c>
    </row>
    <row r="4" spans="1:20" ht="13.8" x14ac:dyDescent="0.3">
      <c r="A4" s="188"/>
      <c r="B4" s="190">
        <v>1</v>
      </c>
      <c r="C4" s="199"/>
      <c r="D4" s="199"/>
      <c r="F4" s="190">
        <v>1</v>
      </c>
      <c r="G4" s="203"/>
      <c r="H4" s="203"/>
      <c r="I4" s="195"/>
      <c r="J4" s="190">
        <v>1</v>
      </c>
      <c r="K4" s="203"/>
      <c r="L4" s="203"/>
      <c r="N4" s="190">
        <v>1</v>
      </c>
      <c r="O4" s="203"/>
      <c r="P4" s="203"/>
      <c r="R4" s="190">
        <v>1</v>
      </c>
      <c r="S4" s="203"/>
      <c r="T4" s="203"/>
    </row>
    <row r="5" spans="1:20" ht="13.8" x14ac:dyDescent="0.3">
      <c r="A5" s="188"/>
      <c r="B5" s="190">
        <v>2</v>
      </c>
      <c r="C5" s="199"/>
      <c r="D5" s="199"/>
      <c r="F5" s="190">
        <v>2</v>
      </c>
      <c r="G5" s="203"/>
      <c r="H5" s="203"/>
      <c r="I5" s="195"/>
      <c r="J5" s="190">
        <v>2</v>
      </c>
      <c r="K5" s="203"/>
      <c r="L5" s="203"/>
      <c r="N5" s="190">
        <v>2</v>
      </c>
      <c r="O5" s="203"/>
      <c r="P5" s="203"/>
      <c r="R5" s="190">
        <v>2</v>
      </c>
      <c r="S5" s="203"/>
      <c r="T5" s="203"/>
    </row>
    <row r="6" spans="1:20" ht="13.8" x14ac:dyDescent="0.3">
      <c r="A6" s="188"/>
      <c r="B6" s="190">
        <v>3</v>
      </c>
      <c r="C6" s="199"/>
      <c r="D6" s="199"/>
      <c r="F6" s="190">
        <v>3</v>
      </c>
      <c r="G6" s="203"/>
      <c r="H6" s="203"/>
      <c r="I6" s="195"/>
      <c r="J6" s="190">
        <v>3</v>
      </c>
      <c r="K6" s="203"/>
      <c r="L6" s="203"/>
      <c r="N6" s="190">
        <v>3</v>
      </c>
      <c r="O6" s="203"/>
      <c r="P6" s="203"/>
      <c r="R6" s="190">
        <v>3</v>
      </c>
      <c r="S6" s="203"/>
      <c r="T6" s="203"/>
    </row>
    <row r="7" spans="1:20" ht="13.8" x14ac:dyDescent="0.3">
      <c r="A7" s="188"/>
      <c r="B7" s="190">
        <v>4</v>
      </c>
      <c r="C7" s="199"/>
      <c r="D7" s="199"/>
      <c r="F7" s="190">
        <v>4</v>
      </c>
      <c r="G7" s="203"/>
      <c r="H7" s="203"/>
      <c r="I7" s="195"/>
      <c r="J7" s="190">
        <v>4</v>
      </c>
      <c r="K7" s="203"/>
      <c r="L7" s="203"/>
      <c r="N7" s="190">
        <v>4</v>
      </c>
      <c r="O7" s="203"/>
      <c r="P7" s="203"/>
      <c r="R7" s="190">
        <v>4</v>
      </c>
      <c r="S7" s="203"/>
      <c r="T7" s="203"/>
    </row>
    <row r="8" spans="1:20" ht="13.8" x14ac:dyDescent="0.3">
      <c r="A8" s="188"/>
      <c r="B8" s="190">
        <v>5</v>
      </c>
      <c r="C8" s="199"/>
      <c r="D8" s="199"/>
      <c r="F8" s="190">
        <v>5</v>
      </c>
      <c r="G8" s="203"/>
      <c r="H8" s="203"/>
      <c r="I8" s="195"/>
      <c r="J8" s="190">
        <v>5</v>
      </c>
      <c r="K8" s="203"/>
      <c r="L8" s="203"/>
      <c r="N8" s="190">
        <v>5</v>
      </c>
      <c r="O8" s="203"/>
      <c r="P8" s="203"/>
      <c r="R8" s="190">
        <v>5</v>
      </c>
      <c r="S8" s="203"/>
      <c r="T8" s="203"/>
    </row>
    <row r="9" spans="1:20" ht="13.8" x14ac:dyDescent="0.3">
      <c r="A9" s="188"/>
      <c r="B9" s="190">
        <v>6</v>
      </c>
      <c r="C9" s="199"/>
      <c r="D9" s="199"/>
      <c r="F9" s="190">
        <v>6</v>
      </c>
      <c r="G9" s="203"/>
      <c r="H9" s="203"/>
      <c r="I9" s="195"/>
      <c r="J9" s="190">
        <v>6</v>
      </c>
      <c r="K9" s="203"/>
      <c r="L9" s="203"/>
      <c r="N9" s="190">
        <v>6</v>
      </c>
      <c r="O9" s="203"/>
      <c r="P9" s="203"/>
      <c r="R9" s="190">
        <v>6</v>
      </c>
      <c r="S9" s="203"/>
      <c r="T9" s="203"/>
    </row>
    <row r="10" spans="1:20" ht="13.8" x14ac:dyDescent="0.3">
      <c r="A10" s="188"/>
      <c r="B10" s="190">
        <v>7</v>
      </c>
      <c r="C10" s="199"/>
      <c r="D10" s="199"/>
      <c r="F10" s="190">
        <v>7</v>
      </c>
      <c r="G10" s="203"/>
      <c r="H10" s="203"/>
      <c r="I10" s="195"/>
      <c r="J10" s="190">
        <v>7</v>
      </c>
      <c r="K10" s="203"/>
      <c r="L10" s="203"/>
      <c r="N10" s="190">
        <v>7</v>
      </c>
      <c r="O10" s="203"/>
      <c r="P10" s="203"/>
      <c r="R10" s="190">
        <v>7</v>
      </c>
      <c r="S10" s="203"/>
      <c r="T10" s="203"/>
    </row>
    <row r="11" spans="1:20" ht="13.8" x14ac:dyDescent="0.3">
      <c r="A11" s="188"/>
      <c r="B11" s="190">
        <v>8</v>
      </c>
      <c r="C11" s="199"/>
      <c r="D11" s="199"/>
      <c r="F11" s="190">
        <v>8</v>
      </c>
      <c r="G11" s="203"/>
      <c r="H11" s="203"/>
      <c r="I11" s="195"/>
      <c r="J11" s="190">
        <v>8</v>
      </c>
      <c r="K11" s="203"/>
      <c r="L11" s="203"/>
      <c r="N11" s="190">
        <v>8</v>
      </c>
      <c r="O11" s="203"/>
      <c r="P11" s="203"/>
      <c r="R11" s="190">
        <v>8</v>
      </c>
      <c r="S11" s="203"/>
      <c r="T11" s="203"/>
    </row>
    <row r="12" spans="1:20" ht="13.8" x14ac:dyDescent="0.3">
      <c r="A12" s="188"/>
      <c r="B12" s="190">
        <v>9</v>
      </c>
      <c r="C12" s="199"/>
      <c r="D12" s="199"/>
      <c r="F12" s="190">
        <v>9</v>
      </c>
      <c r="G12" s="203"/>
      <c r="H12" s="203"/>
      <c r="I12" s="195"/>
      <c r="J12" s="190">
        <v>9</v>
      </c>
      <c r="K12" s="203"/>
      <c r="L12" s="203"/>
      <c r="N12" s="190">
        <v>9</v>
      </c>
      <c r="O12" s="203"/>
      <c r="P12" s="203"/>
      <c r="R12" s="190">
        <v>9</v>
      </c>
      <c r="S12" s="203"/>
      <c r="T12" s="203"/>
    </row>
    <row r="13" spans="1:20" ht="13.8" x14ac:dyDescent="0.3">
      <c r="A13" s="188"/>
      <c r="B13" s="190">
        <v>10</v>
      </c>
      <c r="C13" s="199"/>
      <c r="D13" s="199"/>
      <c r="F13" s="190">
        <v>10</v>
      </c>
      <c r="G13" s="203"/>
      <c r="H13" s="203"/>
      <c r="I13" s="195"/>
      <c r="J13" s="190">
        <v>10</v>
      </c>
      <c r="K13" s="203"/>
      <c r="L13" s="203"/>
      <c r="N13" s="190">
        <v>10</v>
      </c>
      <c r="O13" s="203"/>
      <c r="P13" s="203"/>
      <c r="R13" s="190">
        <v>10</v>
      </c>
      <c r="S13" s="203"/>
      <c r="T13" s="203"/>
    </row>
    <row r="14" spans="1:20" ht="13.8" x14ac:dyDescent="0.3">
      <c r="A14" s="188"/>
      <c r="B14" s="190">
        <v>11</v>
      </c>
      <c r="C14" s="199"/>
      <c r="D14" s="199"/>
      <c r="F14" s="190">
        <v>11</v>
      </c>
      <c r="G14" s="203"/>
      <c r="H14" s="203"/>
      <c r="I14" s="195"/>
      <c r="J14" s="190">
        <v>11</v>
      </c>
      <c r="K14" s="203"/>
      <c r="L14" s="203"/>
      <c r="N14" s="190">
        <v>11</v>
      </c>
      <c r="O14" s="203"/>
      <c r="P14" s="203"/>
      <c r="R14" s="190">
        <v>11</v>
      </c>
      <c r="S14" s="203"/>
      <c r="T14" s="203"/>
    </row>
    <row r="15" spans="1:20" ht="13.8" x14ac:dyDescent="0.3">
      <c r="A15" s="188"/>
      <c r="B15" s="198">
        <v>12</v>
      </c>
      <c r="C15" s="199"/>
      <c r="D15" s="199"/>
      <c r="F15" s="198">
        <v>12</v>
      </c>
      <c r="G15" s="203"/>
      <c r="H15" s="203"/>
      <c r="I15" s="195"/>
      <c r="J15" s="198">
        <v>12</v>
      </c>
      <c r="K15" s="203"/>
      <c r="L15" s="203"/>
      <c r="N15" s="198">
        <v>12</v>
      </c>
      <c r="O15" s="203"/>
      <c r="P15" s="203"/>
      <c r="R15" s="198">
        <v>12</v>
      </c>
      <c r="S15" s="203"/>
      <c r="T15" s="203"/>
    </row>
    <row r="16" spans="1:20" ht="13.8" x14ac:dyDescent="0.3">
      <c r="A16" s="188"/>
      <c r="B16" s="198">
        <v>13</v>
      </c>
      <c r="C16" s="199"/>
      <c r="D16" s="199"/>
      <c r="F16" s="198">
        <v>13</v>
      </c>
      <c r="G16" s="203"/>
      <c r="H16" s="203"/>
      <c r="I16" s="195"/>
      <c r="J16" s="198">
        <v>13</v>
      </c>
      <c r="K16" s="203"/>
      <c r="L16" s="203"/>
      <c r="N16" s="198">
        <v>13</v>
      </c>
      <c r="O16" s="203"/>
      <c r="P16" s="203"/>
      <c r="R16" s="198">
        <v>13</v>
      </c>
      <c r="S16" s="203"/>
      <c r="T16" s="203"/>
    </row>
    <row r="17" spans="1:20" ht="13.8" x14ac:dyDescent="0.3">
      <c r="A17" s="188"/>
      <c r="B17" s="198">
        <v>14</v>
      </c>
      <c r="C17" s="199"/>
      <c r="D17" s="199"/>
      <c r="F17" s="198">
        <v>14</v>
      </c>
      <c r="G17" s="203"/>
      <c r="H17" s="203"/>
      <c r="I17" s="195"/>
      <c r="J17" s="198">
        <v>14</v>
      </c>
      <c r="K17" s="203"/>
      <c r="L17" s="203"/>
      <c r="N17" s="198">
        <v>14</v>
      </c>
      <c r="O17" s="203"/>
      <c r="P17" s="203"/>
      <c r="R17" s="198">
        <v>14</v>
      </c>
      <c r="S17" s="203"/>
      <c r="T17" s="203"/>
    </row>
    <row r="18" spans="1:20" ht="13.8" x14ac:dyDescent="0.3">
      <c r="A18" s="188"/>
      <c r="B18" s="198">
        <v>15</v>
      </c>
      <c r="C18" s="199"/>
      <c r="D18" s="199"/>
      <c r="F18" s="198">
        <v>15</v>
      </c>
      <c r="G18" s="203"/>
      <c r="H18" s="203"/>
      <c r="I18" s="195"/>
      <c r="J18" s="198">
        <v>15</v>
      </c>
      <c r="K18" s="203"/>
      <c r="L18" s="203"/>
      <c r="N18" s="198">
        <v>15</v>
      </c>
      <c r="O18" s="203"/>
      <c r="P18" s="203"/>
      <c r="R18" s="198">
        <v>15</v>
      </c>
      <c r="S18" s="203"/>
      <c r="T18" s="203"/>
    </row>
    <row r="19" spans="1:20" ht="13.8" x14ac:dyDescent="0.3">
      <c r="A19" s="188"/>
      <c r="B19" s="198">
        <v>16</v>
      </c>
      <c r="C19" s="199"/>
      <c r="D19" s="199"/>
      <c r="F19" s="198">
        <v>16</v>
      </c>
      <c r="G19" s="203"/>
      <c r="H19" s="203"/>
      <c r="I19" s="195"/>
      <c r="J19" s="198">
        <v>16</v>
      </c>
      <c r="K19" s="203"/>
      <c r="L19" s="203"/>
      <c r="N19" s="198">
        <v>16</v>
      </c>
      <c r="O19" s="203"/>
      <c r="P19" s="203"/>
      <c r="R19" s="198">
        <v>16</v>
      </c>
      <c r="S19" s="203"/>
      <c r="T19" s="203"/>
    </row>
    <row r="20" spans="1:20" ht="13.8" x14ac:dyDescent="0.3">
      <c r="A20" s="188"/>
      <c r="B20" s="198">
        <v>17</v>
      </c>
      <c r="C20" s="199"/>
      <c r="D20" s="199"/>
      <c r="F20" s="198">
        <v>17</v>
      </c>
      <c r="G20" s="203"/>
      <c r="H20" s="203"/>
      <c r="I20" s="195"/>
      <c r="J20" s="198">
        <v>17</v>
      </c>
      <c r="K20" s="203"/>
      <c r="L20" s="203"/>
      <c r="N20" s="198">
        <v>17</v>
      </c>
      <c r="O20" s="203"/>
      <c r="P20" s="203"/>
      <c r="R20" s="198">
        <v>17</v>
      </c>
      <c r="S20" s="203"/>
      <c r="T20" s="203"/>
    </row>
    <row r="21" spans="1:20" ht="13.8" x14ac:dyDescent="0.3">
      <c r="A21" s="188"/>
      <c r="B21" s="198">
        <v>18</v>
      </c>
      <c r="C21" s="199"/>
      <c r="D21" s="199"/>
      <c r="F21" s="198">
        <v>18</v>
      </c>
      <c r="G21" s="203"/>
      <c r="H21" s="203"/>
      <c r="I21" s="195"/>
      <c r="J21" s="198">
        <v>18</v>
      </c>
      <c r="K21" s="203"/>
      <c r="L21" s="203"/>
      <c r="N21" s="198">
        <v>18</v>
      </c>
      <c r="O21" s="203"/>
      <c r="P21" s="203"/>
      <c r="R21" s="198">
        <v>18</v>
      </c>
      <c r="S21" s="203"/>
      <c r="T21" s="203"/>
    </row>
    <row r="22" spans="1:20" ht="13.8" x14ac:dyDescent="0.3">
      <c r="A22" s="188"/>
      <c r="B22" s="198">
        <v>19</v>
      </c>
      <c r="C22" s="199"/>
      <c r="D22" s="199"/>
      <c r="F22" s="198">
        <v>19</v>
      </c>
      <c r="G22" s="203"/>
      <c r="H22" s="203"/>
      <c r="I22" s="195"/>
      <c r="J22" s="198">
        <v>19</v>
      </c>
      <c r="K22" s="203"/>
      <c r="L22" s="203"/>
      <c r="N22" s="198">
        <v>19</v>
      </c>
      <c r="O22" s="203"/>
      <c r="P22" s="203"/>
      <c r="R22" s="198">
        <v>19</v>
      </c>
      <c r="S22" s="203"/>
      <c r="T22" s="203"/>
    </row>
    <row r="23" spans="1:20" ht="13.8" x14ac:dyDescent="0.3">
      <c r="A23" s="188"/>
      <c r="B23" s="198">
        <v>20</v>
      </c>
      <c r="C23" s="199"/>
      <c r="D23" s="199"/>
      <c r="F23" s="198">
        <v>20</v>
      </c>
      <c r="G23" s="203"/>
      <c r="H23" s="203"/>
      <c r="I23" s="195"/>
      <c r="J23" s="198">
        <v>20</v>
      </c>
      <c r="K23" s="203"/>
      <c r="L23" s="203"/>
      <c r="N23" s="198">
        <v>20</v>
      </c>
      <c r="O23" s="203"/>
      <c r="P23" s="203"/>
      <c r="R23" s="198">
        <v>20</v>
      </c>
      <c r="S23" s="203"/>
      <c r="T23" s="203"/>
    </row>
    <row r="24" spans="1:20" ht="12.75" customHeight="1" x14ac:dyDescent="0.3">
      <c r="A24" s="188"/>
      <c r="B24" s="198">
        <v>21</v>
      </c>
      <c r="C24" s="199"/>
      <c r="D24" s="199"/>
      <c r="F24" s="198">
        <v>21</v>
      </c>
      <c r="G24" s="203"/>
      <c r="H24" s="203"/>
      <c r="I24" s="195"/>
      <c r="J24" s="198">
        <v>21</v>
      </c>
      <c r="K24" s="203"/>
      <c r="L24" s="203"/>
      <c r="N24" s="198">
        <v>21</v>
      </c>
      <c r="O24" s="203"/>
      <c r="P24" s="203"/>
      <c r="R24" s="198">
        <v>21</v>
      </c>
      <c r="S24" s="203"/>
      <c r="T24" s="203"/>
    </row>
    <row r="25" spans="1:20" ht="13.8" x14ac:dyDescent="0.3">
      <c r="A25" s="188"/>
      <c r="B25" s="198">
        <v>22</v>
      </c>
      <c r="C25" s="199"/>
      <c r="D25" s="199"/>
      <c r="F25" s="198">
        <v>22</v>
      </c>
      <c r="G25" s="203"/>
      <c r="H25" s="203"/>
      <c r="I25" s="195"/>
      <c r="J25" s="198">
        <v>22</v>
      </c>
      <c r="K25" s="203"/>
      <c r="L25" s="203"/>
      <c r="N25" s="198">
        <v>22</v>
      </c>
      <c r="O25" s="203"/>
      <c r="P25" s="203"/>
      <c r="R25" s="198">
        <v>22</v>
      </c>
      <c r="S25" s="203"/>
      <c r="T25" s="203"/>
    </row>
    <row r="26" spans="1:20" ht="13.8" x14ac:dyDescent="0.3">
      <c r="A26" s="188"/>
      <c r="B26" s="198">
        <v>23</v>
      </c>
      <c r="C26" s="199"/>
      <c r="D26" s="199"/>
      <c r="F26" s="198">
        <v>23</v>
      </c>
      <c r="G26" s="203"/>
      <c r="H26" s="203"/>
      <c r="I26" s="195"/>
      <c r="J26" s="198">
        <v>23</v>
      </c>
      <c r="K26" s="203"/>
      <c r="L26" s="203"/>
      <c r="N26" s="198">
        <v>23</v>
      </c>
      <c r="O26" s="203"/>
      <c r="P26" s="203"/>
      <c r="R26" s="198">
        <v>23</v>
      </c>
      <c r="S26" s="203"/>
      <c r="T26" s="203"/>
    </row>
    <row r="27" spans="1:20" ht="13.8" x14ac:dyDescent="0.3">
      <c r="A27" s="188"/>
      <c r="B27" s="198">
        <v>24</v>
      </c>
      <c r="C27" s="199"/>
      <c r="D27" s="199"/>
      <c r="F27" s="198">
        <v>24</v>
      </c>
      <c r="G27" s="203"/>
      <c r="H27" s="203"/>
      <c r="I27" s="195"/>
      <c r="J27" s="198">
        <v>24</v>
      </c>
      <c r="K27" s="203"/>
      <c r="L27" s="203"/>
      <c r="N27" s="198">
        <v>24</v>
      </c>
      <c r="O27" s="203"/>
      <c r="P27" s="203"/>
      <c r="R27" s="198">
        <v>24</v>
      </c>
      <c r="S27" s="203"/>
      <c r="T27" s="203"/>
    </row>
    <row r="28" spans="1:20" ht="13.8" x14ac:dyDescent="0.3">
      <c r="A28" s="188"/>
      <c r="B28" s="198">
        <v>25</v>
      </c>
      <c r="C28" s="199"/>
      <c r="D28" s="199"/>
      <c r="F28" s="198">
        <v>25</v>
      </c>
      <c r="G28" s="203"/>
      <c r="H28" s="203"/>
      <c r="I28" s="195"/>
      <c r="J28" s="198">
        <v>25</v>
      </c>
      <c r="K28" s="203"/>
      <c r="L28" s="203"/>
      <c r="N28" s="198">
        <v>25</v>
      </c>
      <c r="O28" s="203"/>
      <c r="P28" s="203"/>
      <c r="R28" s="198">
        <v>25</v>
      </c>
      <c r="S28" s="203"/>
      <c r="T28" s="203"/>
    </row>
    <row r="29" spans="1:20" ht="13.8" x14ac:dyDescent="0.3">
      <c r="A29" s="188"/>
      <c r="B29" s="198">
        <v>26</v>
      </c>
      <c r="C29" s="199"/>
      <c r="D29" s="199"/>
      <c r="F29" s="198">
        <v>26</v>
      </c>
      <c r="G29" s="203"/>
      <c r="H29" s="203"/>
      <c r="I29" s="195"/>
      <c r="J29" s="198">
        <v>26</v>
      </c>
      <c r="K29" s="203"/>
      <c r="L29" s="203"/>
      <c r="N29" s="198">
        <v>26</v>
      </c>
      <c r="O29" s="203"/>
      <c r="P29" s="203"/>
      <c r="R29" s="198">
        <v>26</v>
      </c>
      <c r="S29" s="203"/>
      <c r="T29" s="203"/>
    </row>
    <row r="30" spans="1:20" ht="13.8" x14ac:dyDescent="0.3">
      <c r="A30" s="188"/>
      <c r="B30" s="198">
        <v>27</v>
      </c>
      <c r="C30" s="199"/>
      <c r="D30" s="199"/>
      <c r="F30" s="198">
        <v>27</v>
      </c>
      <c r="G30" s="203"/>
      <c r="H30" s="203"/>
      <c r="I30" s="195"/>
      <c r="J30" s="198">
        <v>27</v>
      </c>
      <c r="K30" s="203"/>
      <c r="L30" s="203"/>
      <c r="N30" s="198">
        <v>27</v>
      </c>
      <c r="O30" s="203"/>
      <c r="P30" s="203"/>
      <c r="R30" s="198">
        <v>27</v>
      </c>
      <c r="S30" s="203"/>
      <c r="T30" s="203"/>
    </row>
    <row r="31" spans="1:20" ht="13.8" x14ac:dyDescent="0.3">
      <c r="A31" s="188"/>
      <c r="B31" s="198">
        <v>28</v>
      </c>
      <c r="C31" s="199"/>
      <c r="D31" s="199"/>
      <c r="F31" s="198">
        <v>28</v>
      </c>
      <c r="G31" s="203"/>
      <c r="H31" s="203"/>
      <c r="I31" s="195"/>
      <c r="J31" s="198">
        <v>28</v>
      </c>
      <c r="K31" s="203"/>
      <c r="L31" s="203"/>
      <c r="N31" s="198">
        <v>28</v>
      </c>
      <c r="O31" s="203"/>
      <c r="P31" s="203"/>
      <c r="R31" s="198">
        <v>28</v>
      </c>
      <c r="S31" s="203"/>
      <c r="T31" s="203"/>
    </row>
    <row r="32" spans="1:20" ht="13.8" x14ac:dyDescent="0.3">
      <c r="A32" s="188"/>
      <c r="B32" s="198">
        <v>29</v>
      </c>
      <c r="C32" s="199"/>
      <c r="D32" s="199"/>
      <c r="F32" s="198">
        <v>29</v>
      </c>
      <c r="G32" s="203"/>
      <c r="H32" s="203"/>
      <c r="I32" s="195"/>
      <c r="J32" s="198">
        <v>29</v>
      </c>
      <c r="K32" s="203"/>
      <c r="L32" s="203"/>
      <c r="N32" s="198">
        <v>29</v>
      </c>
      <c r="O32" s="203"/>
      <c r="P32" s="203"/>
      <c r="R32" s="198">
        <v>29</v>
      </c>
      <c r="S32" s="203"/>
      <c r="T32" s="203"/>
    </row>
    <row r="33" spans="1:20" ht="13.8" x14ac:dyDescent="0.3">
      <c r="A33" s="188"/>
      <c r="B33" s="198">
        <v>30</v>
      </c>
      <c r="C33" s="199"/>
      <c r="D33" s="199"/>
      <c r="F33" s="198">
        <v>30</v>
      </c>
      <c r="G33" s="203"/>
      <c r="H33" s="203"/>
      <c r="I33" s="195"/>
      <c r="J33" s="198">
        <v>30</v>
      </c>
      <c r="K33" s="203"/>
      <c r="L33" s="203"/>
      <c r="N33" s="198">
        <v>30</v>
      </c>
      <c r="O33" s="203"/>
      <c r="P33" s="203"/>
      <c r="R33" s="198">
        <v>30</v>
      </c>
      <c r="S33" s="203"/>
      <c r="T33" s="203"/>
    </row>
    <row r="34" spans="1:20" ht="13.8" x14ac:dyDescent="0.3">
      <c r="A34" s="188"/>
      <c r="B34" s="198">
        <v>31</v>
      </c>
      <c r="C34" s="199"/>
      <c r="D34" s="199"/>
      <c r="F34" s="198">
        <v>31</v>
      </c>
      <c r="G34" s="203"/>
      <c r="H34" s="203"/>
      <c r="I34" s="195"/>
      <c r="J34" s="198">
        <v>31</v>
      </c>
      <c r="K34" s="203"/>
      <c r="L34" s="203"/>
      <c r="N34" s="198">
        <v>31</v>
      </c>
      <c r="O34" s="203"/>
      <c r="P34" s="203"/>
      <c r="R34" s="198">
        <v>31</v>
      </c>
      <c r="S34" s="203"/>
      <c r="T34" s="203"/>
    </row>
    <row r="35" spans="1:20" ht="13.8" x14ac:dyDescent="0.3">
      <c r="A35" s="188"/>
      <c r="B35" s="198">
        <v>32</v>
      </c>
      <c r="C35" s="199"/>
      <c r="D35" s="199"/>
      <c r="F35" s="198">
        <v>32</v>
      </c>
      <c r="G35" s="203"/>
      <c r="H35" s="203"/>
      <c r="I35" s="195"/>
      <c r="J35" s="198">
        <v>32</v>
      </c>
      <c r="K35" s="203"/>
      <c r="L35" s="203"/>
      <c r="N35" s="198">
        <v>32</v>
      </c>
      <c r="O35" s="203"/>
      <c r="P35" s="203"/>
      <c r="R35" s="198">
        <v>32</v>
      </c>
      <c r="S35" s="203"/>
      <c r="T35" s="203"/>
    </row>
    <row r="36" spans="1:20" ht="13.8" x14ac:dyDescent="0.3">
      <c r="A36" s="188"/>
      <c r="B36" s="198">
        <v>33</v>
      </c>
      <c r="C36" s="199"/>
      <c r="D36" s="199"/>
      <c r="F36" s="198">
        <v>33</v>
      </c>
      <c r="G36" s="203"/>
      <c r="H36" s="203"/>
      <c r="I36" s="195"/>
      <c r="J36" s="198">
        <v>33</v>
      </c>
      <c r="K36" s="203"/>
      <c r="L36" s="203"/>
      <c r="N36" s="198">
        <v>33</v>
      </c>
      <c r="O36" s="203"/>
      <c r="P36" s="203"/>
      <c r="R36" s="198">
        <v>33</v>
      </c>
      <c r="S36" s="203"/>
      <c r="T36" s="203"/>
    </row>
    <row r="37" spans="1:20" ht="13.8" x14ac:dyDescent="0.3">
      <c r="A37" s="188"/>
      <c r="B37" s="198">
        <v>34</v>
      </c>
      <c r="C37" s="199"/>
      <c r="D37" s="199"/>
      <c r="F37" s="198">
        <v>34</v>
      </c>
      <c r="G37" s="203"/>
      <c r="H37" s="203"/>
      <c r="I37" s="195"/>
      <c r="J37" s="198">
        <v>34</v>
      </c>
      <c r="K37" s="203"/>
      <c r="L37" s="203"/>
      <c r="N37" s="198">
        <v>34</v>
      </c>
      <c r="O37" s="203"/>
      <c r="P37" s="203"/>
      <c r="R37" s="198">
        <v>34</v>
      </c>
      <c r="S37" s="203"/>
      <c r="T37" s="203"/>
    </row>
    <row r="38" spans="1:20" ht="12.75" customHeight="1" x14ac:dyDescent="0.3">
      <c r="A38" s="188"/>
      <c r="B38" s="198">
        <v>35</v>
      </c>
      <c r="C38" s="199"/>
      <c r="D38" s="199"/>
      <c r="F38" s="198">
        <v>35</v>
      </c>
      <c r="G38" s="203"/>
      <c r="H38" s="203"/>
      <c r="I38" s="195"/>
      <c r="J38" s="198">
        <v>35</v>
      </c>
      <c r="K38" s="203"/>
      <c r="L38" s="203"/>
      <c r="N38" s="198">
        <v>35</v>
      </c>
      <c r="O38" s="203"/>
      <c r="P38" s="203"/>
      <c r="R38" s="198">
        <v>35</v>
      </c>
      <c r="S38" s="203"/>
      <c r="T38" s="203"/>
    </row>
    <row r="39" spans="1:20" ht="13.8" x14ac:dyDescent="0.3">
      <c r="A39" s="188"/>
      <c r="B39" s="198">
        <v>36</v>
      </c>
      <c r="C39" s="199"/>
      <c r="D39" s="199"/>
      <c r="F39" s="198">
        <v>36</v>
      </c>
      <c r="G39" s="203"/>
      <c r="H39" s="203"/>
      <c r="I39" s="195"/>
      <c r="J39" s="198">
        <v>36</v>
      </c>
      <c r="K39" s="203"/>
      <c r="L39" s="203"/>
      <c r="N39" s="198">
        <v>36</v>
      </c>
      <c r="O39" s="203"/>
      <c r="P39" s="203"/>
      <c r="R39" s="198">
        <v>36</v>
      </c>
      <c r="S39" s="203"/>
      <c r="T39" s="203"/>
    </row>
    <row r="40" spans="1:20" ht="13.8" x14ac:dyDescent="0.3">
      <c r="A40" s="188"/>
      <c r="B40" s="198">
        <v>37</v>
      </c>
      <c r="C40" s="199"/>
      <c r="D40" s="199"/>
      <c r="F40" s="198">
        <v>37</v>
      </c>
      <c r="G40" s="203"/>
      <c r="H40" s="203"/>
      <c r="I40" s="195"/>
      <c r="J40" s="198">
        <v>37</v>
      </c>
      <c r="K40" s="203"/>
      <c r="L40" s="203"/>
      <c r="N40" s="198">
        <v>37</v>
      </c>
      <c r="O40" s="203"/>
      <c r="P40" s="203"/>
      <c r="R40" s="198">
        <v>37</v>
      </c>
      <c r="S40" s="203"/>
      <c r="T40" s="203"/>
    </row>
    <row r="41" spans="1:20" ht="13.8" x14ac:dyDescent="0.3">
      <c r="A41" s="188"/>
      <c r="B41" s="198">
        <v>38</v>
      </c>
      <c r="C41" s="199"/>
      <c r="D41" s="199"/>
      <c r="F41" s="198">
        <v>38</v>
      </c>
      <c r="G41" s="203"/>
      <c r="H41" s="203"/>
      <c r="I41" s="195"/>
      <c r="J41" s="198">
        <v>38</v>
      </c>
      <c r="K41" s="203"/>
      <c r="L41" s="203"/>
      <c r="N41" s="198">
        <v>38</v>
      </c>
      <c r="O41" s="203"/>
      <c r="P41" s="203"/>
      <c r="R41" s="198">
        <v>38</v>
      </c>
      <c r="S41" s="203"/>
      <c r="T41" s="203"/>
    </row>
    <row r="42" spans="1:20" ht="13.8" x14ac:dyDescent="0.3">
      <c r="A42" s="188"/>
      <c r="B42" s="198">
        <v>39</v>
      </c>
      <c r="C42" s="199"/>
      <c r="D42" s="199"/>
      <c r="F42" s="198">
        <v>39</v>
      </c>
      <c r="G42" s="203"/>
      <c r="H42" s="203"/>
      <c r="I42" s="195"/>
      <c r="J42" s="198">
        <v>39</v>
      </c>
      <c r="K42" s="203"/>
      <c r="L42" s="203"/>
      <c r="N42" s="198">
        <v>39</v>
      </c>
      <c r="O42" s="203"/>
      <c r="P42" s="203"/>
      <c r="R42" s="198">
        <v>39</v>
      </c>
      <c r="S42" s="203"/>
      <c r="T42" s="203"/>
    </row>
    <row r="43" spans="1:20" ht="13.8" x14ac:dyDescent="0.3">
      <c r="A43" s="188"/>
      <c r="B43" s="198">
        <v>40</v>
      </c>
      <c r="C43" s="199"/>
      <c r="D43" s="199"/>
      <c r="F43" s="198">
        <v>40</v>
      </c>
      <c r="G43" s="203"/>
      <c r="H43" s="203"/>
      <c r="I43" s="195"/>
      <c r="J43" s="198">
        <v>40</v>
      </c>
      <c r="K43" s="203"/>
      <c r="L43" s="203"/>
      <c r="N43" s="198">
        <v>40</v>
      </c>
      <c r="O43" s="203"/>
      <c r="P43" s="203"/>
      <c r="R43" s="198">
        <v>40</v>
      </c>
      <c r="S43" s="203"/>
      <c r="T43" s="203"/>
    </row>
    <row r="44" spans="1:20" ht="13.8" x14ac:dyDescent="0.3">
      <c r="A44" s="188"/>
      <c r="B44" s="198">
        <v>41</v>
      </c>
      <c r="C44" s="199"/>
      <c r="D44" s="199"/>
      <c r="F44" s="198">
        <v>41</v>
      </c>
      <c r="G44" s="203"/>
      <c r="H44" s="203"/>
      <c r="I44" s="195"/>
      <c r="J44" s="198">
        <v>41</v>
      </c>
      <c r="K44" s="203"/>
      <c r="L44" s="203"/>
      <c r="N44" s="198">
        <v>41</v>
      </c>
      <c r="O44" s="203"/>
      <c r="P44" s="203"/>
      <c r="R44" s="198">
        <v>41</v>
      </c>
      <c r="S44" s="203"/>
      <c r="T44" s="203"/>
    </row>
    <row r="45" spans="1:20" ht="13.8" x14ac:dyDescent="0.3">
      <c r="A45" s="188"/>
      <c r="B45" s="198">
        <v>42</v>
      </c>
      <c r="C45" s="199"/>
      <c r="D45" s="199"/>
      <c r="F45" s="198">
        <v>42</v>
      </c>
      <c r="G45" s="203"/>
      <c r="H45" s="203"/>
      <c r="I45" s="195"/>
      <c r="J45" s="198">
        <v>42</v>
      </c>
      <c r="K45" s="203"/>
      <c r="L45" s="203"/>
      <c r="N45" s="198">
        <v>42</v>
      </c>
      <c r="O45" s="203"/>
      <c r="P45" s="203"/>
      <c r="R45" s="198">
        <v>42</v>
      </c>
      <c r="S45" s="203"/>
      <c r="T45" s="203"/>
    </row>
    <row r="46" spans="1:20" ht="13.8" x14ac:dyDescent="0.3">
      <c r="A46" s="188"/>
      <c r="B46" s="198">
        <v>43</v>
      </c>
      <c r="C46" s="199"/>
      <c r="D46" s="199"/>
      <c r="F46" s="198">
        <v>43</v>
      </c>
      <c r="G46" s="203"/>
      <c r="H46" s="203"/>
      <c r="I46" s="195"/>
      <c r="J46" s="198">
        <v>43</v>
      </c>
      <c r="K46" s="203"/>
      <c r="L46" s="203"/>
      <c r="N46" s="198">
        <v>43</v>
      </c>
      <c r="O46" s="203"/>
      <c r="P46" s="203"/>
      <c r="R46" s="198">
        <v>43</v>
      </c>
      <c r="S46" s="203"/>
      <c r="T46" s="203"/>
    </row>
    <row r="47" spans="1:20" ht="13.8" x14ac:dyDescent="0.3">
      <c r="A47" s="188"/>
      <c r="B47" s="198">
        <v>44</v>
      </c>
      <c r="C47" s="199"/>
      <c r="D47" s="199"/>
      <c r="F47" s="198">
        <v>44</v>
      </c>
      <c r="G47" s="203"/>
      <c r="H47" s="203"/>
      <c r="I47" s="195"/>
      <c r="J47" s="198">
        <v>44</v>
      </c>
      <c r="K47" s="203"/>
      <c r="L47" s="203"/>
      <c r="N47" s="198">
        <v>44</v>
      </c>
      <c r="O47" s="203"/>
      <c r="P47" s="203"/>
      <c r="R47" s="198">
        <v>44</v>
      </c>
      <c r="S47" s="203"/>
      <c r="T47" s="203"/>
    </row>
    <row r="48" spans="1:20" ht="13.8" x14ac:dyDescent="0.3">
      <c r="A48" s="188"/>
      <c r="B48" s="198">
        <v>45</v>
      </c>
      <c r="C48" s="199"/>
      <c r="D48" s="199"/>
      <c r="F48" s="198">
        <v>45</v>
      </c>
      <c r="G48" s="203"/>
      <c r="H48" s="203"/>
      <c r="I48" s="195"/>
      <c r="J48" s="198">
        <v>45</v>
      </c>
      <c r="K48" s="203"/>
      <c r="L48" s="203"/>
      <c r="N48" s="198">
        <v>45</v>
      </c>
      <c r="O48" s="203"/>
      <c r="P48" s="203"/>
      <c r="R48" s="198">
        <v>45</v>
      </c>
      <c r="S48" s="203"/>
      <c r="T48" s="203"/>
    </row>
    <row r="49" spans="1:20" ht="13.8" x14ac:dyDescent="0.3">
      <c r="A49" s="188"/>
      <c r="B49" s="198">
        <v>46</v>
      </c>
      <c r="C49" s="199"/>
      <c r="D49" s="199"/>
      <c r="F49" s="198">
        <v>46</v>
      </c>
      <c r="G49" s="203"/>
      <c r="H49" s="203"/>
      <c r="I49" s="195"/>
      <c r="J49" s="198">
        <v>46</v>
      </c>
      <c r="K49" s="203"/>
      <c r="L49" s="203"/>
      <c r="N49" s="198">
        <v>46</v>
      </c>
      <c r="O49" s="203"/>
      <c r="P49" s="203"/>
      <c r="R49" s="198">
        <v>46</v>
      </c>
      <c r="S49" s="203"/>
      <c r="T49" s="203"/>
    </row>
    <row r="50" spans="1:20" ht="13.8" x14ac:dyDescent="0.3">
      <c r="A50" s="188"/>
      <c r="B50" s="198">
        <v>47</v>
      </c>
      <c r="C50" s="199"/>
      <c r="D50" s="199"/>
      <c r="F50" s="198">
        <v>47</v>
      </c>
      <c r="G50" s="203"/>
      <c r="H50" s="203"/>
      <c r="I50" s="195"/>
      <c r="J50" s="198">
        <v>47</v>
      </c>
      <c r="K50" s="203"/>
      <c r="L50" s="203"/>
      <c r="N50" s="198">
        <v>47</v>
      </c>
      <c r="O50" s="203"/>
      <c r="P50" s="203"/>
      <c r="R50" s="198">
        <v>47</v>
      </c>
      <c r="S50" s="203"/>
      <c r="T50" s="203"/>
    </row>
    <row r="51" spans="1:20" ht="13.8" x14ac:dyDescent="0.3">
      <c r="A51" s="188"/>
      <c r="B51" s="198">
        <v>48</v>
      </c>
      <c r="C51" s="199"/>
      <c r="D51" s="199"/>
      <c r="F51" s="198">
        <v>48</v>
      </c>
      <c r="G51" s="203"/>
      <c r="H51" s="203"/>
      <c r="I51" s="195"/>
      <c r="J51" s="198">
        <v>48</v>
      </c>
      <c r="K51" s="203"/>
      <c r="L51" s="203"/>
      <c r="N51" s="198">
        <v>48</v>
      </c>
      <c r="O51" s="203"/>
      <c r="P51" s="203"/>
      <c r="R51" s="198">
        <v>48</v>
      </c>
      <c r="S51" s="203"/>
      <c r="T51" s="203"/>
    </row>
    <row r="52" spans="1:20" ht="13.8" x14ac:dyDescent="0.3">
      <c r="A52" s="188"/>
      <c r="B52" s="198">
        <v>49</v>
      </c>
      <c r="C52" s="199"/>
      <c r="D52" s="199"/>
      <c r="F52" s="198">
        <v>49</v>
      </c>
      <c r="G52" s="203"/>
      <c r="H52" s="203"/>
      <c r="I52" s="195"/>
      <c r="J52" s="198">
        <v>49</v>
      </c>
      <c r="K52" s="203"/>
      <c r="L52" s="203"/>
      <c r="N52" s="198">
        <v>49</v>
      </c>
      <c r="O52" s="203"/>
      <c r="P52" s="203"/>
      <c r="R52" s="198">
        <v>49</v>
      </c>
      <c r="S52" s="203"/>
      <c r="T52" s="203"/>
    </row>
    <row r="53" spans="1:20" ht="13.8" x14ac:dyDescent="0.3">
      <c r="A53" s="188"/>
      <c r="B53" s="198">
        <v>50</v>
      </c>
      <c r="C53" s="199"/>
      <c r="D53" s="199"/>
      <c r="F53" s="198">
        <v>50</v>
      </c>
      <c r="G53" s="203"/>
      <c r="H53" s="203"/>
      <c r="I53" s="195"/>
      <c r="J53" s="198">
        <v>50</v>
      </c>
      <c r="K53" s="203"/>
      <c r="L53" s="203"/>
      <c r="N53" s="198">
        <v>50</v>
      </c>
      <c r="O53" s="203"/>
      <c r="P53" s="203"/>
      <c r="R53" s="198">
        <v>50</v>
      </c>
      <c r="S53" s="203"/>
      <c r="T53" s="203"/>
    </row>
    <row r="54" spans="1:20" ht="13.8" x14ac:dyDescent="0.3">
      <c r="A54" s="188"/>
      <c r="B54" s="198">
        <v>51</v>
      </c>
      <c r="C54" s="199"/>
      <c r="D54" s="199"/>
      <c r="F54" s="198">
        <v>51</v>
      </c>
      <c r="G54" s="203"/>
      <c r="H54" s="203"/>
      <c r="I54" s="195"/>
      <c r="J54" s="198">
        <v>51</v>
      </c>
      <c r="K54" s="203"/>
      <c r="L54" s="203"/>
      <c r="N54" s="198">
        <v>51</v>
      </c>
      <c r="O54" s="203"/>
      <c r="P54" s="203"/>
      <c r="R54" s="198">
        <v>51</v>
      </c>
      <c r="S54" s="203"/>
      <c r="T54" s="203"/>
    </row>
    <row r="55" spans="1:20" ht="13.8" x14ac:dyDescent="0.3">
      <c r="A55" s="188"/>
      <c r="B55" s="198">
        <v>52</v>
      </c>
      <c r="C55" s="199"/>
      <c r="D55" s="199"/>
      <c r="F55" s="198">
        <v>52</v>
      </c>
      <c r="G55" s="203"/>
      <c r="H55" s="203"/>
      <c r="I55" s="195"/>
      <c r="J55" s="198">
        <v>52</v>
      </c>
      <c r="K55" s="203"/>
      <c r="L55" s="203"/>
      <c r="N55" s="198">
        <v>52</v>
      </c>
      <c r="O55" s="203"/>
      <c r="P55" s="203"/>
      <c r="R55" s="198">
        <v>52</v>
      </c>
      <c r="S55" s="203"/>
      <c r="T55" s="203"/>
    </row>
    <row r="56" spans="1:20" ht="13.8" x14ac:dyDescent="0.3">
      <c r="A56" s="188"/>
      <c r="B56" s="198">
        <v>53</v>
      </c>
      <c r="C56" s="199"/>
      <c r="D56" s="199"/>
      <c r="F56" s="198">
        <v>53</v>
      </c>
      <c r="G56" s="203"/>
      <c r="H56" s="203"/>
      <c r="I56" s="195"/>
      <c r="J56" s="198">
        <v>53</v>
      </c>
      <c r="K56" s="203"/>
      <c r="L56" s="203"/>
      <c r="N56" s="198">
        <v>53</v>
      </c>
      <c r="O56" s="203"/>
      <c r="P56" s="203"/>
      <c r="R56" s="198">
        <v>53</v>
      </c>
      <c r="S56" s="203"/>
      <c r="T56" s="203"/>
    </row>
    <row r="57" spans="1:20" ht="13.8" x14ac:dyDescent="0.3">
      <c r="A57" s="188"/>
      <c r="B57" s="198">
        <v>54</v>
      </c>
      <c r="C57" s="199"/>
      <c r="D57" s="199"/>
      <c r="F57" s="198">
        <v>54</v>
      </c>
      <c r="G57" s="203"/>
      <c r="H57" s="203"/>
      <c r="I57" s="195"/>
      <c r="J57" s="198">
        <v>54</v>
      </c>
      <c r="K57" s="203"/>
      <c r="L57" s="203"/>
      <c r="N57" s="198">
        <v>54</v>
      </c>
      <c r="O57" s="203"/>
      <c r="P57" s="203"/>
      <c r="R57" s="198">
        <v>54</v>
      </c>
      <c r="S57" s="203"/>
      <c r="T57" s="203"/>
    </row>
    <row r="58" spans="1:20" ht="13.8" x14ac:dyDescent="0.3">
      <c r="A58" s="188"/>
      <c r="B58" s="198">
        <v>55</v>
      </c>
      <c r="C58" s="199"/>
      <c r="D58" s="199"/>
      <c r="F58" s="198">
        <v>55</v>
      </c>
      <c r="G58" s="203"/>
      <c r="H58" s="203"/>
      <c r="I58" s="195"/>
      <c r="J58" s="198">
        <v>55</v>
      </c>
      <c r="K58" s="203"/>
      <c r="L58" s="203"/>
      <c r="N58" s="198">
        <v>55</v>
      </c>
      <c r="O58" s="203"/>
      <c r="P58" s="203"/>
      <c r="R58" s="198">
        <v>55</v>
      </c>
      <c r="S58" s="203"/>
      <c r="T58" s="203"/>
    </row>
    <row r="59" spans="1:20" ht="13.8" x14ac:dyDescent="0.3">
      <c r="A59" s="188"/>
      <c r="B59" s="198">
        <v>56</v>
      </c>
      <c r="C59" s="199"/>
      <c r="D59" s="199"/>
      <c r="F59" s="198">
        <v>56</v>
      </c>
      <c r="G59" s="203"/>
      <c r="H59" s="203"/>
      <c r="I59" s="195"/>
      <c r="J59" s="198">
        <v>56</v>
      </c>
      <c r="K59" s="203"/>
      <c r="L59" s="203"/>
      <c r="N59" s="198">
        <v>56</v>
      </c>
      <c r="O59" s="203"/>
      <c r="P59" s="203"/>
      <c r="R59" s="198">
        <v>56</v>
      </c>
      <c r="S59" s="203"/>
      <c r="T59" s="203"/>
    </row>
    <row r="60" spans="1:20" ht="13.8" x14ac:dyDescent="0.3">
      <c r="A60" s="188"/>
      <c r="B60" s="198">
        <v>57</v>
      </c>
      <c r="C60" s="199"/>
      <c r="D60" s="199"/>
      <c r="F60" s="198">
        <v>57</v>
      </c>
      <c r="G60" s="203"/>
      <c r="H60" s="203"/>
      <c r="I60" s="195"/>
      <c r="J60" s="198">
        <v>57</v>
      </c>
      <c r="K60" s="203"/>
      <c r="L60" s="203"/>
      <c r="N60" s="198">
        <v>57</v>
      </c>
      <c r="O60" s="203"/>
      <c r="P60" s="203"/>
      <c r="R60" s="198">
        <v>57</v>
      </c>
      <c r="S60" s="203"/>
      <c r="T60" s="203"/>
    </row>
    <row r="61" spans="1:20" ht="13.8" x14ac:dyDescent="0.3">
      <c r="A61" s="188"/>
      <c r="B61" s="198">
        <v>58</v>
      </c>
      <c r="C61" s="199"/>
      <c r="D61" s="199"/>
      <c r="F61" s="198">
        <v>58</v>
      </c>
      <c r="G61" s="203"/>
      <c r="H61" s="203"/>
      <c r="I61" s="195"/>
      <c r="J61" s="198">
        <v>58</v>
      </c>
      <c r="K61" s="203"/>
      <c r="L61" s="203"/>
      <c r="N61" s="198">
        <v>58</v>
      </c>
      <c r="O61" s="203"/>
      <c r="P61" s="203"/>
      <c r="R61" s="198">
        <v>58</v>
      </c>
      <c r="S61" s="203"/>
      <c r="T61" s="203"/>
    </row>
    <row r="62" spans="1:20" ht="12.75" customHeight="1" x14ac:dyDescent="0.3">
      <c r="A62" s="188"/>
      <c r="B62" s="198">
        <v>59</v>
      </c>
      <c r="C62" s="199"/>
      <c r="D62" s="199"/>
      <c r="F62" s="198">
        <v>59</v>
      </c>
      <c r="G62" s="203"/>
      <c r="H62" s="203"/>
      <c r="I62" s="195"/>
      <c r="J62" s="198">
        <v>59</v>
      </c>
      <c r="K62" s="203"/>
      <c r="L62" s="203"/>
      <c r="N62" s="198">
        <v>59</v>
      </c>
      <c r="O62" s="203"/>
      <c r="P62" s="203"/>
      <c r="R62" s="198">
        <v>59</v>
      </c>
      <c r="S62" s="203"/>
      <c r="T62" s="203"/>
    </row>
    <row r="63" spans="1:20" ht="13.8" x14ac:dyDescent="0.3">
      <c r="A63" s="188"/>
      <c r="B63" s="198">
        <v>60</v>
      </c>
      <c r="C63" s="199"/>
      <c r="D63" s="199"/>
      <c r="F63" s="198">
        <v>60</v>
      </c>
      <c r="G63" s="203"/>
      <c r="H63" s="203"/>
      <c r="I63" s="195"/>
      <c r="J63" s="198">
        <v>60</v>
      </c>
      <c r="K63" s="203"/>
      <c r="L63" s="203"/>
      <c r="N63" s="198">
        <v>60</v>
      </c>
      <c r="O63" s="203"/>
      <c r="P63" s="203"/>
      <c r="R63" s="198">
        <v>60</v>
      </c>
      <c r="S63" s="203"/>
      <c r="T63" s="203"/>
    </row>
    <row r="64" spans="1:20" ht="13.8" x14ac:dyDescent="0.3">
      <c r="A64" s="188"/>
      <c r="B64" s="198">
        <v>61</v>
      </c>
      <c r="C64" s="199"/>
      <c r="D64" s="199"/>
      <c r="F64" s="198">
        <v>61</v>
      </c>
      <c r="G64" s="203"/>
      <c r="H64" s="203"/>
      <c r="I64" s="195"/>
      <c r="J64" s="198">
        <v>61</v>
      </c>
      <c r="K64" s="203"/>
      <c r="L64" s="203"/>
      <c r="N64" s="198">
        <v>61</v>
      </c>
      <c r="O64" s="203"/>
      <c r="P64" s="203"/>
      <c r="R64" s="198">
        <v>61</v>
      </c>
      <c r="S64" s="203"/>
      <c r="T64" s="203"/>
    </row>
    <row r="65" spans="1:20" ht="13.8" x14ac:dyDescent="0.3">
      <c r="A65" s="188"/>
      <c r="B65" s="198">
        <v>62</v>
      </c>
      <c r="C65" s="199"/>
      <c r="D65" s="199"/>
      <c r="F65" s="198">
        <v>62</v>
      </c>
      <c r="G65" s="203"/>
      <c r="H65" s="203"/>
      <c r="I65" s="195"/>
      <c r="J65" s="198">
        <v>62</v>
      </c>
      <c r="K65" s="203"/>
      <c r="L65" s="203"/>
      <c r="N65" s="198">
        <v>62</v>
      </c>
      <c r="O65" s="203"/>
      <c r="P65" s="203"/>
      <c r="R65" s="198">
        <v>62</v>
      </c>
      <c r="S65" s="203"/>
      <c r="T65" s="203"/>
    </row>
    <row r="66" spans="1:20" ht="13.8" x14ac:dyDescent="0.3">
      <c r="A66" s="188"/>
      <c r="B66" s="198">
        <v>63</v>
      </c>
      <c r="C66" s="199"/>
      <c r="D66" s="199"/>
      <c r="F66" s="198">
        <v>63</v>
      </c>
      <c r="G66" s="203"/>
      <c r="H66" s="203"/>
      <c r="I66" s="195"/>
      <c r="J66" s="198">
        <v>63</v>
      </c>
      <c r="K66" s="203"/>
      <c r="L66" s="203"/>
      <c r="N66" s="198">
        <v>63</v>
      </c>
      <c r="O66" s="203"/>
      <c r="P66" s="203"/>
      <c r="R66" s="198">
        <v>63</v>
      </c>
      <c r="S66" s="203"/>
      <c r="T66" s="203"/>
    </row>
    <row r="67" spans="1:20" ht="13.8" x14ac:dyDescent="0.3">
      <c r="A67" s="188"/>
      <c r="B67" s="198">
        <v>64</v>
      </c>
      <c r="C67" s="199"/>
      <c r="D67" s="199"/>
      <c r="F67" s="198">
        <v>64</v>
      </c>
      <c r="G67" s="203"/>
      <c r="H67" s="203"/>
      <c r="I67" s="195"/>
      <c r="J67" s="198">
        <v>64</v>
      </c>
      <c r="K67" s="203"/>
      <c r="L67" s="203"/>
      <c r="N67" s="198">
        <v>64</v>
      </c>
      <c r="O67" s="203"/>
      <c r="P67" s="203"/>
      <c r="R67" s="198">
        <v>64</v>
      </c>
      <c r="S67" s="203"/>
      <c r="T67" s="203"/>
    </row>
    <row r="68" spans="1:20" ht="13.8" x14ac:dyDescent="0.3">
      <c r="A68" s="188"/>
      <c r="B68" s="198">
        <v>65</v>
      </c>
      <c r="C68" s="199"/>
      <c r="D68" s="199"/>
      <c r="F68" s="198">
        <v>65</v>
      </c>
      <c r="G68" s="203"/>
      <c r="H68" s="203"/>
      <c r="I68" s="195"/>
      <c r="J68" s="198">
        <v>65</v>
      </c>
      <c r="K68" s="203"/>
      <c r="L68" s="203"/>
      <c r="N68" s="198">
        <v>65</v>
      </c>
      <c r="O68" s="203"/>
      <c r="P68" s="203"/>
      <c r="R68" s="198">
        <v>65</v>
      </c>
      <c r="S68" s="203"/>
      <c r="T68" s="203"/>
    </row>
    <row r="69" spans="1:20" ht="13.8" x14ac:dyDescent="0.3">
      <c r="A69" s="188"/>
      <c r="B69" s="198">
        <v>66</v>
      </c>
      <c r="C69" s="199"/>
      <c r="D69" s="199"/>
      <c r="F69" s="198">
        <v>66</v>
      </c>
      <c r="G69" s="203"/>
      <c r="H69" s="203"/>
      <c r="I69" s="195"/>
      <c r="J69" s="198">
        <v>66</v>
      </c>
      <c r="K69" s="203"/>
      <c r="L69" s="203"/>
      <c r="N69" s="198">
        <v>66</v>
      </c>
      <c r="O69" s="203"/>
      <c r="P69" s="203"/>
      <c r="R69" s="198">
        <v>66</v>
      </c>
      <c r="S69" s="203"/>
      <c r="T69" s="203"/>
    </row>
    <row r="70" spans="1:20" ht="13.8" x14ac:dyDescent="0.3">
      <c r="A70" s="188"/>
      <c r="B70" s="198">
        <v>67</v>
      </c>
      <c r="C70" s="199"/>
      <c r="D70" s="199"/>
      <c r="F70" s="198">
        <v>67</v>
      </c>
      <c r="G70" s="203"/>
      <c r="H70" s="203"/>
      <c r="I70" s="195"/>
      <c r="J70" s="198">
        <v>67</v>
      </c>
      <c r="K70" s="203"/>
      <c r="L70" s="203"/>
      <c r="N70" s="198">
        <v>67</v>
      </c>
      <c r="O70" s="203"/>
      <c r="P70" s="203"/>
      <c r="R70" s="198">
        <v>67</v>
      </c>
      <c r="S70" s="203"/>
      <c r="T70" s="203"/>
    </row>
    <row r="71" spans="1:20" ht="13.8" x14ac:dyDescent="0.3">
      <c r="A71" s="188"/>
      <c r="B71" s="198">
        <v>68</v>
      </c>
      <c r="C71" s="199"/>
      <c r="D71" s="199"/>
      <c r="F71" s="198">
        <v>68</v>
      </c>
      <c r="G71" s="203"/>
      <c r="H71" s="203"/>
      <c r="I71" s="195"/>
      <c r="J71" s="198">
        <v>68</v>
      </c>
      <c r="K71" s="203"/>
      <c r="L71" s="203"/>
      <c r="N71" s="198">
        <v>68</v>
      </c>
      <c r="O71" s="203"/>
      <c r="P71" s="203"/>
      <c r="R71" s="198">
        <v>68</v>
      </c>
      <c r="S71" s="203"/>
      <c r="T71" s="203"/>
    </row>
    <row r="72" spans="1:20" ht="13.8" x14ac:dyDescent="0.3">
      <c r="A72" s="188"/>
      <c r="B72" s="198">
        <v>69</v>
      </c>
      <c r="C72" s="199"/>
      <c r="D72" s="199"/>
      <c r="F72" s="198">
        <v>69</v>
      </c>
      <c r="G72" s="203"/>
      <c r="H72" s="203"/>
      <c r="I72" s="195"/>
      <c r="J72" s="198">
        <v>69</v>
      </c>
      <c r="K72" s="203"/>
      <c r="L72" s="203"/>
      <c r="N72" s="198">
        <v>69</v>
      </c>
      <c r="O72" s="203"/>
      <c r="P72" s="203"/>
      <c r="R72" s="198">
        <v>69</v>
      </c>
      <c r="S72" s="203"/>
      <c r="T72" s="203"/>
    </row>
    <row r="73" spans="1:20" ht="13.8" x14ac:dyDescent="0.3">
      <c r="A73" s="188"/>
      <c r="B73" s="198">
        <v>70</v>
      </c>
      <c r="C73" s="199"/>
      <c r="D73" s="199"/>
      <c r="F73" s="198">
        <v>70</v>
      </c>
      <c r="G73" s="203"/>
      <c r="H73" s="203"/>
      <c r="J73" s="198">
        <v>70</v>
      </c>
      <c r="K73" s="203"/>
      <c r="L73" s="203"/>
      <c r="N73" s="198">
        <v>70</v>
      </c>
      <c r="O73" s="203"/>
      <c r="P73" s="203"/>
      <c r="R73" s="198">
        <v>70</v>
      </c>
      <c r="S73" s="203"/>
      <c r="T73" s="203"/>
    </row>
    <row r="74" spans="1:20" ht="13.8" x14ac:dyDescent="0.3">
      <c r="A74" s="188"/>
      <c r="B74" s="198">
        <v>71</v>
      </c>
      <c r="C74" s="199"/>
      <c r="D74" s="199"/>
      <c r="F74" s="198">
        <v>71</v>
      </c>
      <c r="G74" s="203"/>
      <c r="H74" s="203"/>
      <c r="J74" s="198">
        <v>71</v>
      </c>
      <c r="K74" s="203"/>
      <c r="L74" s="203"/>
      <c r="N74" s="198">
        <v>71</v>
      </c>
      <c r="O74" s="203"/>
      <c r="P74" s="203"/>
      <c r="R74" s="198">
        <v>71</v>
      </c>
      <c r="S74" s="203"/>
      <c r="T74" s="203"/>
    </row>
    <row r="75" spans="1:20" ht="13.8" x14ac:dyDescent="0.3">
      <c r="A75" s="188"/>
      <c r="B75" s="198">
        <v>72</v>
      </c>
      <c r="C75" s="199"/>
      <c r="D75" s="199"/>
      <c r="F75" s="198">
        <v>72</v>
      </c>
      <c r="G75" s="203"/>
      <c r="H75" s="203"/>
      <c r="J75" s="198">
        <v>72</v>
      </c>
      <c r="K75" s="203"/>
      <c r="L75" s="203"/>
      <c r="N75" s="198">
        <v>72</v>
      </c>
      <c r="O75" s="203"/>
      <c r="P75" s="203"/>
      <c r="R75" s="198">
        <v>72</v>
      </c>
      <c r="S75" s="203"/>
      <c r="T75" s="203"/>
    </row>
    <row r="76" spans="1:20" ht="13.8" x14ac:dyDescent="0.3">
      <c r="A76" s="188"/>
      <c r="B76" s="198">
        <v>73</v>
      </c>
      <c r="C76" s="199"/>
      <c r="D76" s="199"/>
      <c r="F76" s="198">
        <v>73</v>
      </c>
      <c r="G76" s="203"/>
      <c r="H76" s="203"/>
      <c r="J76" s="198">
        <v>73</v>
      </c>
      <c r="K76" s="203"/>
      <c r="L76" s="203"/>
      <c r="N76" s="198">
        <v>73</v>
      </c>
      <c r="O76" s="203"/>
      <c r="P76" s="203"/>
      <c r="R76" s="198">
        <v>73</v>
      </c>
      <c r="S76" s="203"/>
      <c r="T76" s="203"/>
    </row>
    <row r="77" spans="1:20" ht="13.8" x14ac:dyDescent="0.3">
      <c r="A77" s="188"/>
      <c r="B77" s="198">
        <v>74</v>
      </c>
      <c r="C77" s="199"/>
      <c r="D77" s="199"/>
      <c r="F77" s="198">
        <v>74</v>
      </c>
      <c r="G77" s="203"/>
      <c r="H77" s="203"/>
      <c r="J77" s="198">
        <v>74</v>
      </c>
      <c r="K77" s="203"/>
      <c r="L77" s="203"/>
      <c r="N77" s="198">
        <v>74</v>
      </c>
      <c r="O77" s="203"/>
      <c r="P77" s="203"/>
      <c r="R77" s="198">
        <v>74</v>
      </c>
      <c r="S77" s="203"/>
      <c r="T77" s="203"/>
    </row>
    <row r="78" spans="1:20" ht="13.8" x14ac:dyDescent="0.3">
      <c r="A78" s="188"/>
      <c r="B78" s="198">
        <v>75</v>
      </c>
      <c r="C78" s="199"/>
      <c r="D78" s="199"/>
      <c r="F78" s="198">
        <v>75</v>
      </c>
      <c r="G78" s="203"/>
      <c r="H78" s="203"/>
      <c r="J78" s="198">
        <v>75</v>
      </c>
      <c r="K78" s="203"/>
      <c r="L78" s="203"/>
      <c r="N78" s="198">
        <v>75</v>
      </c>
      <c r="O78" s="203"/>
      <c r="P78" s="203"/>
      <c r="R78" s="198">
        <v>75</v>
      </c>
      <c r="S78" s="203"/>
      <c r="T78" s="203"/>
    </row>
    <row r="79" spans="1:20" ht="13.8" x14ac:dyDescent="0.3">
      <c r="A79" s="188"/>
      <c r="B79" s="198">
        <v>76</v>
      </c>
      <c r="C79" s="199"/>
      <c r="D79" s="199"/>
      <c r="F79" s="198">
        <v>76</v>
      </c>
      <c r="G79" s="203"/>
      <c r="H79" s="203"/>
      <c r="J79" s="198">
        <v>76</v>
      </c>
      <c r="K79" s="203"/>
      <c r="L79" s="203"/>
      <c r="N79" s="198">
        <v>76</v>
      </c>
      <c r="O79" s="203"/>
      <c r="P79" s="203"/>
      <c r="R79" s="198">
        <v>76</v>
      </c>
      <c r="S79" s="203"/>
      <c r="T79" s="203"/>
    </row>
    <row r="80" spans="1:20" ht="13.8" x14ac:dyDescent="0.3">
      <c r="A80" s="188"/>
      <c r="B80" s="198">
        <v>77</v>
      </c>
      <c r="C80" s="199"/>
      <c r="D80" s="199"/>
      <c r="F80" s="198">
        <v>77</v>
      </c>
      <c r="G80" s="203"/>
      <c r="H80" s="203"/>
      <c r="J80" s="198">
        <v>77</v>
      </c>
      <c r="K80" s="203"/>
      <c r="L80" s="203"/>
      <c r="N80" s="198">
        <v>77</v>
      </c>
      <c r="O80" s="203"/>
      <c r="P80" s="203"/>
      <c r="R80" s="198">
        <v>77</v>
      </c>
      <c r="S80" s="203"/>
      <c r="T80" s="203"/>
    </row>
    <row r="81" spans="1:20" ht="13.8" x14ac:dyDescent="0.3">
      <c r="A81" s="188"/>
      <c r="B81" s="198">
        <v>78</v>
      </c>
      <c r="C81" s="199"/>
      <c r="D81" s="199"/>
      <c r="F81" s="198">
        <v>78</v>
      </c>
      <c r="G81" s="203"/>
      <c r="H81" s="203"/>
      <c r="J81" s="198">
        <v>78</v>
      </c>
      <c r="K81" s="203"/>
      <c r="L81" s="203"/>
      <c r="N81" s="198">
        <v>78</v>
      </c>
      <c r="O81" s="203"/>
      <c r="P81" s="203"/>
      <c r="R81" s="198">
        <v>78</v>
      </c>
      <c r="S81" s="203"/>
      <c r="T81" s="203"/>
    </row>
    <row r="82" spans="1:20" ht="13.8" x14ac:dyDescent="0.3">
      <c r="A82" s="188"/>
      <c r="B82" s="198">
        <v>79</v>
      </c>
      <c r="C82" s="199"/>
      <c r="D82" s="199"/>
      <c r="F82" s="198">
        <v>79</v>
      </c>
      <c r="G82" s="203"/>
      <c r="H82" s="203"/>
      <c r="J82" s="198">
        <v>79</v>
      </c>
      <c r="K82" s="203"/>
      <c r="L82" s="203"/>
      <c r="N82" s="198">
        <v>79</v>
      </c>
      <c r="O82" s="203"/>
      <c r="P82" s="203"/>
      <c r="R82" s="198">
        <v>79</v>
      </c>
      <c r="S82" s="203"/>
      <c r="T82" s="203"/>
    </row>
    <row r="83" spans="1:20" ht="13.8" x14ac:dyDescent="0.3">
      <c r="A83" s="188"/>
      <c r="B83" s="198">
        <v>80</v>
      </c>
      <c r="C83" s="199"/>
      <c r="D83" s="199"/>
      <c r="F83" s="198">
        <v>80</v>
      </c>
      <c r="G83" s="203"/>
      <c r="H83" s="203"/>
      <c r="J83" s="198">
        <v>80</v>
      </c>
      <c r="K83" s="203"/>
      <c r="L83" s="203"/>
      <c r="N83" s="198">
        <v>80</v>
      </c>
      <c r="O83" s="203"/>
      <c r="P83" s="203"/>
      <c r="R83" s="198">
        <v>80</v>
      </c>
      <c r="S83" s="203"/>
      <c r="T83" s="203"/>
    </row>
    <row r="84" spans="1:20" ht="12.75" customHeight="1" x14ac:dyDescent="0.25">
      <c r="A84" s="188"/>
      <c r="B84" s="308" t="s">
        <v>44</v>
      </c>
      <c r="C84" s="309"/>
      <c r="D84" s="255" t="s">
        <v>43</v>
      </c>
      <c r="E84" s="200"/>
      <c r="F84" s="308" t="s">
        <v>44</v>
      </c>
      <c r="G84" s="309"/>
      <c r="H84" s="255" t="s">
        <v>43</v>
      </c>
      <c r="I84" s="201"/>
      <c r="J84" s="308" t="s">
        <v>44</v>
      </c>
      <c r="K84" s="309"/>
      <c r="L84" s="255" t="s">
        <v>43</v>
      </c>
      <c r="M84" s="202"/>
      <c r="N84" s="308" t="s">
        <v>44</v>
      </c>
      <c r="O84" s="309"/>
      <c r="P84" s="255" t="s">
        <v>43</v>
      </c>
      <c r="Q84" s="202"/>
      <c r="R84" s="308" t="s">
        <v>44</v>
      </c>
      <c r="S84" s="309"/>
      <c r="T84" s="255" t="s">
        <v>43</v>
      </c>
    </row>
    <row r="85" spans="1:20" ht="12.75" customHeight="1" x14ac:dyDescent="0.25">
      <c r="A85" s="188"/>
      <c r="B85" s="286"/>
      <c r="C85" s="288"/>
      <c r="D85" s="255"/>
      <c r="E85" s="200"/>
      <c r="F85" s="286"/>
      <c r="G85" s="288"/>
      <c r="H85" s="255"/>
      <c r="I85" s="202"/>
      <c r="J85" s="286"/>
      <c r="K85" s="288"/>
      <c r="L85" s="255"/>
      <c r="M85" s="202"/>
      <c r="N85" s="286"/>
      <c r="O85" s="288"/>
      <c r="P85" s="255"/>
      <c r="Q85" s="202"/>
      <c r="R85" s="286"/>
      <c r="S85" s="288"/>
      <c r="T85" s="255"/>
    </row>
    <row r="86" spans="1:20" x14ac:dyDescent="0.25">
      <c r="A86" s="188"/>
      <c r="B86" s="188"/>
      <c r="C86" s="188"/>
      <c r="D86" s="188"/>
      <c r="F86" s="188"/>
      <c r="G86" s="188"/>
      <c r="H86" s="188"/>
      <c r="J86" s="188"/>
      <c r="K86" s="188"/>
      <c r="L86" s="188"/>
    </row>
    <row r="87" spans="1:20" x14ac:dyDescent="0.25">
      <c r="A87" s="188"/>
      <c r="B87" s="188"/>
      <c r="C87" s="188"/>
      <c r="D87" s="188"/>
      <c r="F87" s="188"/>
      <c r="G87" s="188"/>
      <c r="H87" s="188"/>
      <c r="J87" s="188"/>
      <c r="K87" s="188"/>
      <c r="L87" s="188"/>
    </row>
    <row r="88" spans="1:20" x14ac:dyDescent="0.25">
      <c r="A88" s="188"/>
      <c r="B88" s="188"/>
      <c r="C88" s="188"/>
      <c r="D88" s="188"/>
      <c r="F88" s="188"/>
      <c r="G88" s="188"/>
      <c r="H88" s="188"/>
      <c r="J88" s="188"/>
      <c r="K88" s="188"/>
      <c r="L88" s="188"/>
    </row>
    <row r="89" spans="1:20" x14ac:dyDescent="0.25">
      <c r="A89" s="188"/>
      <c r="B89" s="188"/>
      <c r="C89" s="188"/>
      <c r="D89" s="188"/>
      <c r="F89" s="188"/>
      <c r="G89" s="188"/>
      <c r="H89" s="188"/>
      <c r="J89" s="188"/>
      <c r="K89" s="188"/>
      <c r="L89" s="188"/>
    </row>
    <row r="90" spans="1:20" x14ac:dyDescent="0.25">
      <c r="A90" s="188"/>
      <c r="B90" s="188"/>
      <c r="C90" s="188"/>
      <c r="D90" s="188"/>
      <c r="F90" s="188"/>
      <c r="G90" s="188"/>
      <c r="H90" s="188"/>
      <c r="J90" s="188"/>
      <c r="K90" s="188"/>
      <c r="L90" s="188"/>
    </row>
    <row r="91" spans="1:20" x14ac:dyDescent="0.25">
      <c r="A91" s="188"/>
      <c r="B91" s="188"/>
      <c r="C91" s="188"/>
      <c r="D91" s="188"/>
      <c r="F91" s="188"/>
      <c r="G91" s="188"/>
      <c r="H91" s="188"/>
      <c r="J91" s="188"/>
      <c r="K91" s="188"/>
      <c r="L91" s="188"/>
    </row>
    <row r="92" spans="1:20" x14ac:dyDescent="0.25">
      <c r="A92" s="188"/>
      <c r="B92" s="188"/>
      <c r="C92" s="188"/>
      <c r="D92" s="188"/>
      <c r="F92" s="188"/>
      <c r="G92" s="188"/>
      <c r="H92" s="188"/>
      <c r="J92" s="188"/>
      <c r="K92" s="188"/>
      <c r="L92" s="188"/>
    </row>
    <row r="93" spans="1:20" x14ac:dyDescent="0.25">
      <c r="A93" s="188"/>
      <c r="B93" s="188"/>
      <c r="C93" s="188"/>
      <c r="D93" s="188"/>
      <c r="F93" s="188"/>
      <c r="G93" s="188"/>
      <c r="H93" s="188"/>
      <c r="J93" s="188"/>
      <c r="K93" s="188"/>
      <c r="L93" s="188"/>
    </row>
    <row r="94" spans="1:20" x14ac:dyDescent="0.25">
      <c r="A94" s="188"/>
      <c r="B94" s="188"/>
      <c r="C94" s="188"/>
      <c r="D94" s="188"/>
      <c r="F94" s="188"/>
      <c r="G94" s="188"/>
      <c r="H94" s="188"/>
      <c r="J94" s="188"/>
      <c r="K94" s="188"/>
      <c r="L94" s="188"/>
    </row>
    <row r="95" spans="1:20" x14ac:dyDescent="0.25">
      <c r="A95" s="188"/>
      <c r="B95" s="188"/>
      <c r="C95" s="188"/>
      <c r="D95" s="188"/>
      <c r="F95" s="188"/>
      <c r="G95" s="188"/>
      <c r="H95" s="188"/>
      <c r="J95" s="188"/>
      <c r="K95" s="188"/>
      <c r="L95" s="188"/>
    </row>
  </sheetData>
  <sheetProtection sheet="1" objects="1" scenarios="1" selectLockedCells="1"/>
  <mergeCells count="15">
    <mergeCell ref="R2:T2"/>
    <mergeCell ref="R84:S85"/>
    <mergeCell ref="T84:T85"/>
    <mergeCell ref="J2:L2"/>
    <mergeCell ref="J84:K85"/>
    <mergeCell ref="L84:L85"/>
    <mergeCell ref="N2:P2"/>
    <mergeCell ref="N84:O85"/>
    <mergeCell ref="P84:P85"/>
    <mergeCell ref="B2:D2"/>
    <mergeCell ref="B84:C85"/>
    <mergeCell ref="D84:D85"/>
    <mergeCell ref="F2:H2"/>
    <mergeCell ref="F84:G85"/>
    <mergeCell ref="H84:H85"/>
  </mergeCells>
  <phoneticPr fontId="2" type="noConversion"/>
  <dataValidations xWindow="163" yWindow="424" count="3">
    <dataValidation allowBlank="1" showInputMessage="1" showErrorMessage="1" prompt="Sıra numarası program tarafından otomatik olarak verilmektedir!" sqref="F4:F83 J4:J83 N4:N83 R4:R83 B4:B83" xr:uid="{00000000-0002-0000-0300-000000000000}"/>
    <dataValidation allowBlank="1" showInputMessage="1" showErrorMessage="1" prompt="Öğrencinin numarasını giriniz." sqref="G4:G83 K4:K83 O4:O83 S4:S83 C4:C83" xr:uid="{00000000-0002-0000-0300-000001000000}"/>
    <dataValidation allowBlank="1" showInputMessage="1" showErrorMessage="1" prompt="Öğrencinin ad ve soyadını giriniz." sqref="H4:H83 L4:L83 P4:P83 T4:T83 D4:D83" xr:uid="{00000000-0002-0000-0300-000002000000}"/>
  </dataValidations>
  <hyperlinks>
    <hyperlink ref="H84:H85" location="'NOT Baremi'!A1" display="İLERİ" xr:uid="{00000000-0004-0000-0300-000000000000}"/>
    <hyperlink ref="F84:G85" location="'Sınav Tarihleri'!A1" display="GERİ" xr:uid="{00000000-0004-0000-0300-000001000000}"/>
    <hyperlink ref="L84:L85" location="'NOT Baremi'!A1" display="İLERİ" xr:uid="{B0A24ACE-1E8B-474F-897E-FB13020C479C}"/>
    <hyperlink ref="J84:K85" location="'Sınav Tarihleri'!A1" display="GERİ" xr:uid="{443E5893-BF0D-4EE6-B2B0-60C92A7A7CA0}"/>
    <hyperlink ref="P84:P85" location="'NOT Baremi'!A1" display="İLERİ" xr:uid="{66D88599-EDA2-4C39-BFD0-F2785C24DA27}"/>
    <hyperlink ref="N84:O85" location="'Sınav Tarihleri'!A1" display="GERİ" xr:uid="{70281E5A-14D7-4B26-8C56-A4860F5EFB84}"/>
    <hyperlink ref="T84:T85" location="'NOT Baremi'!A1" display="İLERİ" xr:uid="{6FE8DBEC-3745-430F-977B-650E4A1EA464}"/>
    <hyperlink ref="R84:S85" location="'Sınav Tarihleri'!A1" display="GERİ" xr:uid="{1486B1BA-0F07-409E-BAF2-B7B6438322A6}"/>
    <hyperlink ref="D84:D85" location="'NOT Baremi'!A1" display="İLERİ" xr:uid="{019469E3-3A06-4E72-B4BD-3F4313BBEB1B}"/>
    <hyperlink ref="B84:C85" location="'Sınav Tarihleri'!A1" display="GERİ" xr:uid="{32723967-A746-48AF-8434-B80DF002266D}"/>
  </hyperlinks>
  <pageMargins left="1.57" right="0.78740157480314965" top="0.47" bottom="0.3" header="0.32" footer="0.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ayfa5">
    <tabColor theme="0" tint="-4.9989318521683403E-2"/>
  </sheetPr>
  <dimension ref="A1:AT28"/>
  <sheetViews>
    <sheetView zoomScale="103" zoomScaleNormal="103" workbookViewId="0">
      <selection activeCell="E10" sqref="E10"/>
    </sheetView>
  </sheetViews>
  <sheetFormatPr defaultColWidth="9.109375" defaultRowHeight="13.2" x14ac:dyDescent="0.25"/>
  <cols>
    <col min="1" max="1" width="10.5546875" style="134" customWidth="1"/>
    <col min="2" max="3" width="4.33203125" style="134" customWidth="1"/>
    <col min="4" max="4" width="4.5546875" style="134" customWidth="1"/>
    <col min="5" max="44" width="3.33203125" style="134" customWidth="1"/>
    <col min="45" max="45" width="8.5546875" style="134" customWidth="1"/>
    <col min="46" max="46" width="2.6640625" style="134" customWidth="1"/>
    <col min="47" max="16384" width="9.109375" style="134"/>
  </cols>
  <sheetData>
    <row r="1" spans="1:46" ht="18" customHeight="1" x14ac:dyDescent="0.25"/>
    <row r="2" spans="1:46" ht="15" customHeight="1" x14ac:dyDescent="0.25">
      <c r="A2" s="204"/>
      <c r="B2" s="332" t="s">
        <v>12</v>
      </c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  <c r="W2" s="333"/>
      <c r="X2" s="333"/>
      <c r="Y2" s="333"/>
      <c r="Z2" s="333"/>
      <c r="AA2" s="333"/>
      <c r="AB2" s="333"/>
      <c r="AC2" s="333"/>
      <c r="AD2" s="333"/>
      <c r="AE2" s="333"/>
      <c r="AF2" s="333"/>
      <c r="AG2" s="333"/>
      <c r="AH2" s="333"/>
      <c r="AI2" s="333"/>
      <c r="AJ2" s="333"/>
      <c r="AK2" s="333"/>
      <c r="AL2" s="333"/>
      <c r="AM2" s="333"/>
      <c r="AN2" s="333"/>
      <c r="AO2" s="333"/>
      <c r="AP2" s="333"/>
      <c r="AQ2" s="333"/>
      <c r="AR2" s="333"/>
      <c r="AS2" s="334"/>
      <c r="AT2" s="204"/>
    </row>
    <row r="3" spans="1:46" ht="15" customHeight="1" x14ac:dyDescent="0.25">
      <c r="A3" s="204"/>
      <c r="B3" s="335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7"/>
      <c r="AT3" s="204"/>
    </row>
    <row r="4" spans="1:46" ht="15" customHeight="1" x14ac:dyDescent="0.25">
      <c r="A4" s="204"/>
      <c r="B4" s="338" t="s">
        <v>23</v>
      </c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204"/>
    </row>
    <row r="5" spans="1:46" ht="15" customHeight="1" x14ac:dyDescent="0.25">
      <c r="A5" s="204"/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8"/>
      <c r="AL5" s="338"/>
      <c r="AM5" s="338"/>
      <c r="AN5" s="338"/>
      <c r="AO5" s="338"/>
      <c r="AP5" s="338"/>
      <c r="AQ5" s="338"/>
      <c r="AR5" s="338"/>
      <c r="AS5" s="338"/>
      <c r="AT5" s="204"/>
    </row>
    <row r="6" spans="1:46" ht="10.5" customHeight="1" x14ac:dyDescent="0.25">
      <c r="A6" s="204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4"/>
    </row>
    <row r="7" spans="1:46" ht="15" customHeight="1" x14ac:dyDescent="0.25">
      <c r="A7" s="204"/>
      <c r="B7" s="310" t="s">
        <v>83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1"/>
      <c r="U7" s="311"/>
      <c r="V7" s="311"/>
      <c r="W7" s="311"/>
      <c r="X7" s="311"/>
      <c r="Y7" s="311"/>
      <c r="Z7" s="311"/>
      <c r="AA7" s="311"/>
      <c r="AB7" s="311"/>
      <c r="AC7" s="311"/>
      <c r="AD7" s="311"/>
      <c r="AE7" s="311"/>
      <c r="AF7" s="311"/>
      <c r="AG7" s="311"/>
      <c r="AH7" s="311"/>
      <c r="AI7" s="311"/>
      <c r="AJ7" s="311"/>
      <c r="AK7" s="311"/>
      <c r="AL7" s="311"/>
      <c r="AM7" s="311"/>
      <c r="AN7" s="311"/>
      <c r="AO7" s="311"/>
      <c r="AP7" s="311"/>
      <c r="AQ7" s="311"/>
      <c r="AR7" s="312"/>
      <c r="AS7" s="316" t="s">
        <v>2</v>
      </c>
      <c r="AT7" s="204"/>
    </row>
    <row r="8" spans="1:46" ht="15" customHeight="1" x14ac:dyDescent="0.25">
      <c r="A8" s="204"/>
      <c r="B8" s="313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4"/>
      <c r="AF8" s="314"/>
      <c r="AG8" s="314"/>
      <c r="AH8" s="314"/>
      <c r="AI8" s="314"/>
      <c r="AJ8" s="314"/>
      <c r="AK8" s="314"/>
      <c r="AL8" s="314"/>
      <c r="AM8" s="314"/>
      <c r="AN8" s="314"/>
      <c r="AO8" s="314"/>
      <c r="AP8" s="314"/>
      <c r="AQ8" s="314"/>
      <c r="AR8" s="315"/>
      <c r="AS8" s="317"/>
      <c r="AT8" s="204"/>
    </row>
    <row r="9" spans="1:46" ht="15" customHeight="1" x14ac:dyDescent="0.25">
      <c r="A9" s="204"/>
      <c r="B9" s="319" t="s">
        <v>9</v>
      </c>
      <c r="C9" s="319"/>
      <c r="D9" s="319"/>
      <c r="E9" s="206">
        <v>1</v>
      </c>
      <c r="F9" s="206">
        <v>2</v>
      </c>
      <c r="G9" s="206">
        <v>3</v>
      </c>
      <c r="H9" s="206">
        <v>4</v>
      </c>
      <c r="I9" s="206">
        <v>5</v>
      </c>
      <c r="J9" s="206">
        <v>6</v>
      </c>
      <c r="K9" s="206">
        <v>7</v>
      </c>
      <c r="L9" s="206">
        <v>8</v>
      </c>
      <c r="M9" s="206">
        <v>9</v>
      </c>
      <c r="N9" s="206">
        <v>10</v>
      </c>
      <c r="O9" s="206">
        <v>11</v>
      </c>
      <c r="P9" s="206">
        <v>12</v>
      </c>
      <c r="Q9" s="206">
        <v>13</v>
      </c>
      <c r="R9" s="206">
        <v>14</v>
      </c>
      <c r="S9" s="206">
        <v>15</v>
      </c>
      <c r="T9" s="206">
        <v>16</v>
      </c>
      <c r="U9" s="206">
        <v>17</v>
      </c>
      <c r="V9" s="206">
        <v>18</v>
      </c>
      <c r="W9" s="206">
        <v>19</v>
      </c>
      <c r="X9" s="206">
        <v>20</v>
      </c>
      <c r="Y9" s="206">
        <v>21</v>
      </c>
      <c r="Z9" s="206">
        <v>22</v>
      </c>
      <c r="AA9" s="206">
        <v>23</v>
      </c>
      <c r="AB9" s="206">
        <v>24</v>
      </c>
      <c r="AC9" s="206">
        <v>25</v>
      </c>
      <c r="AD9" s="206">
        <v>26</v>
      </c>
      <c r="AE9" s="206">
        <v>27</v>
      </c>
      <c r="AF9" s="206">
        <v>28</v>
      </c>
      <c r="AG9" s="206">
        <v>29</v>
      </c>
      <c r="AH9" s="206">
        <v>30</v>
      </c>
      <c r="AI9" s="206">
        <v>31</v>
      </c>
      <c r="AJ9" s="206">
        <v>32</v>
      </c>
      <c r="AK9" s="206">
        <v>33</v>
      </c>
      <c r="AL9" s="206">
        <v>34</v>
      </c>
      <c r="AM9" s="206">
        <v>35</v>
      </c>
      <c r="AN9" s="206">
        <v>36</v>
      </c>
      <c r="AO9" s="206">
        <v>37</v>
      </c>
      <c r="AP9" s="206">
        <v>38</v>
      </c>
      <c r="AQ9" s="206">
        <v>39</v>
      </c>
      <c r="AR9" s="206">
        <v>40</v>
      </c>
      <c r="AS9" s="318"/>
      <c r="AT9" s="204"/>
    </row>
    <row r="10" spans="1:46" ht="30" customHeight="1" x14ac:dyDescent="0.25">
      <c r="A10" s="204"/>
      <c r="B10" s="319" t="s">
        <v>10</v>
      </c>
      <c r="C10" s="319"/>
      <c r="D10" s="319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07" t="str">
        <f>IF(SUM(E10:AR10)=0," ",SUM(E10:AR10))</f>
        <v xml:space="preserve"> </v>
      </c>
      <c r="AT10" s="204"/>
    </row>
    <row r="11" spans="1:46" ht="14.25" customHeight="1" x14ac:dyDescent="0.25">
      <c r="A11" s="204"/>
      <c r="B11" s="208"/>
      <c r="C11" s="208"/>
      <c r="D11" s="208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10"/>
      <c r="AT11" s="204"/>
    </row>
    <row r="12" spans="1:46" ht="15.75" customHeight="1" x14ac:dyDescent="0.25">
      <c r="A12" s="204"/>
      <c r="B12" s="310" t="s">
        <v>84</v>
      </c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1"/>
      <c r="Z12" s="311"/>
      <c r="AA12" s="311"/>
      <c r="AB12" s="311"/>
      <c r="AC12" s="311"/>
      <c r="AD12" s="311"/>
      <c r="AE12" s="311"/>
      <c r="AF12" s="311"/>
      <c r="AG12" s="311"/>
      <c r="AH12" s="311"/>
      <c r="AI12" s="311"/>
      <c r="AJ12" s="311"/>
      <c r="AK12" s="311"/>
      <c r="AL12" s="311"/>
      <c r="AM12" s="311"/>
      <c r="AN12" s="311"/>
      <c r="AO12" s="311"/>
      <c r="AP12" s="311"/>
      <c r="AQ12" s="311"/>
      <c r="AR12" s="312"/>
      <c r="AS12" s="316" t="s">
        <v>2</v>
      </c>
      <c r="AT12" s="204"/>
    </row>
    <row r="13" spans="1:46" ht="15.75" customHeight="1" x14ac:dyDescent="0.25">
      <c r="A13" s="204"/>
      <c r="B13" s="313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4"/>
      <c r="AD13" s="314"/>
      <c r="AE13" s="314"/>
      <c r="AF13" s="314"/>
      <c r="AG13" s="314"/>
      <c r="AH13" s="314"/>
      <c r="AI13" s="314"/>
      <c r="AJ13" s="314"/>
      <c r="AK13" s="314"/>
      <c r="AL13" s="314"/>
      <c r="AM13" s="314"/>
      <c r="AN13" s="314"/>
      <c r="AO13" s="314"/>
      <c r="AP13" s="314"/>
      <c r="AQ13" s="314"/>
      <c r="AR13" s="315"/>
      <c r="AS13" s="317"/>
      <c r="AT13" s="204"/>
    </row>
    <row r="14" spans="1:46" ht="30" customHeight="1" x14ac:dyDescent="0.25">
      <c r="A14" s="204"/>
      <c r="B14" s="319" t="s">
        <v>9</v>
      </c>
      <c r="C14" s="319"/>
      <c r="D14" s="319"/>
      <c r="E14" s="206">
        <v>1</v>
      </c>
      <c r="F14" s="206">
        <v>2</v>
      </c>
      <c r="G14" s="206">
        <v>3</v>
      </c>
      <c r="H14" s="206">
        <v>4</v>
      </c>
      <c r="I14" s="206">
        <v>5</v>
      </c>
      <c r="J14" s="206">
        <v>6</v>
      </c>
      <c r="K14" s="206">
        <v>7</v>
      </c>
      <c r="L14" s="206">
        <v>8</v>
      </c>
      <c r="M14" s="206">
        <v>9</v>
      </c>
      <c r="N14" s="206">
        <v>10</v>
      </c>
      <c r="O14" s="206">
        <v>11</v>
      </c>
      <c r="P14" s="206">
        <v>12</v>
      </c>
      <c r="Q14" s="206">
        <v>13</v>
      </c>
      <c r="R14" s="206">
        <v>14</v>
      </c>
      <c r="S14" s="206">
        <v>15</v>
      </c>
      <c r="T14" s="206">
        <v>16</v>
      </c>
      <c r="U14" s="206">
        <v>17</v>
      </c>
      <c r="V14" s="206">
        <v>18</v>
      </c>
      <c r="W14" s="206">
        <v>19</v>
      </c>
      <c r="X14" s="206">
        <v>20</v>
      </c>
      <c r="Y14" s="206">
        <v>21</v>
      </c>
      <c r="Z14" s="206">
        <v>22</v>
      </c>
      <c r="AA14" s="206">
        <v>23</v>
      </c>
      <c r="AB14" s="206">
        <v>24</v>
      </c>
      <c r="AC14" s="206">
        <v>25</v>
      </c>
      <c r="AD14" s="206">
        <v>26</v>
      </c>
      <c r="AE14" s="206">
        <v>27</v>
      </c>
      <c r="AF14" s="206">
        <v>28</v>
      </c>
      <c r="AG14" s="206">
        <v>29</v>
      </c>
      <c r="AH14" s="206">
        <v>30</v>
      </c>
      <c r="AI14" s="206">
        <v>31</v>
      </c>
      <c r="AJ14" s="206">
        <v>32</v>
      </c>
      <c r="AK14" s="206">
        <v>33</v>
      </c>
      <c r="AL14" s="206">
        <v>34</v>
      </c>
      <c r="AM14" s="206">
        <v>35</v>
      </c>
      <c r="AN14" s="206">
        <v>36</v>
      </c>
      <c r="AO14" s="206">
        <v>37</v>
      </c>
      <c r="AP14" s="206">
        <v>38</v>
      </c>
      <c r="AQ14" s="206">
        <v>39</v>
      </c>
      <c r="AR14" s="206">
        <v>40</v>
      </c>
      <c r="AS14" s="318"/>
      <c r="AT14" s="204"/>
    </row>
    <row r="15" spans="1:46" ht="30" customHeight="1" x14ac:dyDescent="0.25">
      <c r="A15" s="204"/>
      <c r="B15" s="319" t="s">
        <v>10</v>
      </c>
      <c r="C15" s="319"/>
      <c r="D15" s="319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07" t="str">
        <f>IF(SUM(E15:AR15)=0," ",SUM(E15:AR15))</f>
        <v xml:space="preserve"> </v>
      </c>
      <c r="AT15" s="204"/>
    </row>
    <row r="16" spans="1:46" ht="10.5" customHeight="1" x14ac:dyDescent="0.25">
      <c r="A16" s="204"/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11"/>
      <c r="AT16" s="204"/>
    </row>
    <row r="17" spans="1:46" ht="15" customHeight="1" x14ac:dyDescent="0.25">
      <c r="A17" s="204"/>
      <c r="B17" s="310" t="s">
        <v>82</v>
      </c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1"/>
      <c r="Q17" s="311"/>
      <c r="R17" s="311"/>
      <c r="S17" s="311"/>
      <c r="T17" s="311"/>
      <c r="U17" s="311"/>
      <c r="V17" s="311"/>
      <c r="W17" s="311"/>
      <c r="X17" s="311"/>
      <c r="Y17" s="311"/>
      <c r="Z17" s="311"/>
      <c r="AA17" s="311"/>
      <c r="AB17" s="311"/>
      <c r="AC17" s="311"/>
      <c r="AD17" s="311"/>
      <c r="AE17" s="311"/>
      <c r="AF17" s="311"/>
      <c r="AG17" s="311"/>
      <c r="AH17" s="311"/>
      <c r="AI17" s="311"/>
      <c r="AJ17" s="311"/>
      <c r="AK17" s="311"/>
      <c r="AL17" s="311"/>
      <c r="AM17" s="311"/>
      <c r="AN17" s="311"/>
      <c r="AO17" s="311"/>
      <c r="AP17" s="311"/>
      <c r="AQ17" s="311"/>
      <c r="AR17" s="312"/>
      <c r="AS17" s="316" t="s">
        <v>2</v>
      </c>
      <c r="AT17" s="204"/>
    </row>
    <row r="18" spans="1:46" ht="15" customHeight="1" x14ac:dyDescent="0.25">
      <c r="A18" s="204"/>
      <c r="B18" s="313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4"/>
      <c r="AF18" s="314"/>
      <c r="AG18" s="314"/>
      <c r="AH18" s="314"/>
      <c r="AI18" s="314"/>
      <c r="AJ18" s="314"/>
      <c r="AK18" s="314"/>
      <c r="AL18" s="314"/>
      <c r="AM18" s="314"/>
      <c r="AN18" s="314"/>
      <c r="AO18" s="314"/>
      <c r="AP18" s="314"/>
      <c r="AQ18" s="314"/>
      <c r="AR18" s="315"/>
      <c r="AS18" s="317"/>
      <c r="AT18" s="204"/>
    </row>
    <row r="19" spans="1:46" ht="15" customHeight="1" x14ac:dyDescent="0.25">
      <c r="A19" s="204"/>
      <c r="B19" s="319" t="s">
        <v>9</v>
      </c>
      <c r="C19" s="319"/>
      <c r="D19" s="319"/>
      <c r="E19" s="206">
        <v>1</v>
      </c>
      <c r="F19" s="206">
        <v>2</v>
      </c>
      <c r="G19" s="206">
        <v>3</v>
      </c>
      <c r="H19" s="206">
        <v>4</v>
      </c>
      <c r="I19" s="206">
        <v>5</v>
      </c>
      <c r="J19" s="206">
        <v>6</v>
      </c>
      <c r="K19" s="206">
        <v>7</v>
      </c>
      <c r="L19" s="206">
        <v>8</v>
      </c>
      <c r="M19" s="206">
        <v>9</v>
      </c>
      <c r="N19" s="206">
        <v>10</v>
      </c>
      <c r="O19" s="206">
        <v>11</v>
      </c>
      <c r="P19" s="206">
        <v>12</v>
      </c>
      <c r="Q19" s="206">
        <v>13</v>
      </c>
      <c r="R19" s="206">
        <v>14</v>
      </c>
      <c r="S19" s="206">
        <v>15</v>
      </c>
      <c r="T19" s="206">
        <v>16</v>
      </c>
      <c r="U19" s="206">
        <v>17</v>
      </c>
      <c r="V19" s="206">
        <v>18</v>
      </c>
      <c r="W19" s="206">
        <v>19</v>
      </c>
      <c r="X19" s="206">
        <v>20</v>
      </c>
      <c r="Y19" s="206">
        <v>21</v>
      </c>
      <c r="Z19" s="206">
        <v>22</v>
      </c>
      <c r="AA19" s="206">
        <v>23</v>
      </c>
      <c r="AB19" s="206">
        <v>24</v>
      </c>
      <c r="AC19" s="206">
        <v>25</v>
      </c>
      <c r="AD19" s="206">
        <v>26</v>
      </c>
      <c r="AE19" s="206">
        <v>27</v>
      </c>
      <c r="AF19" s="206">
        <v>28</v>
      </c>
      <c r="AG19" s="206">
        <v>29</v>
      </c>
      <c r="AH19" s="206">
        <v>30</v>
      </c>
      <c r="AI19" s="206">
        <v>31</v>
      </c>
      <c r="AJ19" s="206">
        <v>32</v>
      </c>
      <c r="AK19" s="206">
        <v>33</v>
      </c>
      <c r="AL19" s="206">
        <v>34</v>
      </c>
      <c r="AM19" s="206">
        <v>35</v>
      </c>
      <c r="AN19" s="206">
        <v>36</v>
      </c>
      <c r="AO19" s="206">
        <v>37</v>
      </c>
      <c r="AP19" s="206">
        <v>38</v>
      </c>
      <c r="AQ19" s="206">
        <v>39</v>
      </c>
      <c r="AR19" s="206">
        <v>40</v>
      </c>
      <c r="AS19" s="318"/>
      <c r="AT19" s="204"/>
    </row>
    <row r="20" spans="1:46" ht="30" customHeight="1" x14ac:dyDescent="0.25">
      <c r="A20" s="204"/>
      <c r="B20" s="319" t="s">
        <v>10</v>
      </c>
      <c r="C20" s="319"/>
      <c r="D20" s="319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07" t="str">
        <f>IF(SUM(E20:AR20)=0," ",SUM(E20:AR20))</f>
        <v xml:space="preserve"> </v>
      </c>
      <c r="AT20" s="204"/>
    </row>
    <row r="21" spans="1:46" ht="10.5" customHeight="1" x14ac:dyDescent="0.25">
      <c r="A21" s="204"/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11"/>
      <c r="AT21" s="204"/>
    </row>
    <row r="22" spans="1:46" ht="15" customHeight="1" x14ac:dyDescent="0.25">
      <c r="A22" s="204"/>
      <c r="B22" s="310" t="s">
        <v>85</v>
      </c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  <c r="U22" s="311"/>
      <c r="V22" s="311"/>
      <c r="W22" s="311"/>
      <c r="X22" s="311"/>
      <c r="Y22" s="311"/>
      <c r="Z22" s="311"/>
      <c r="AA22" s="311"/>
      <c r="AB22" s="311"/>
      <c r="AC22" s="311"/>
      <c r="AD22" s="311"/>
      <c r="AE22" s="311"/>
      <c r="AF22" s="311"/>
      <c r="AG22" s="311"/>
      <c r="AH22" s="311"/>
      <c r="AI22" s="311"/>
      <c r="AJ22" s="311"/>
      <c r="AK22" s="311"/>
      <c r="AL22" s="311"/>
      <c r="AM22" s="311"/>
      <c r="AN22" s="311"/>
      <c r="AO22" s="311"/>
      <c r="AP22" s="311"/>
      <c r="AQ22" s="311"/>
      <c r="AR22" s="312"/>
      <c r="AS22" s="326" t="s">
        <v>2</v>
      </c>
      <c r="AT22" s="204"/>
    </row>
    <row r="23" spans="1:46" ht="15" customHeight="1" x14ac:dyDescent="0.25">
      <c r="A23" s="204"/>
      <c r="B23" s="313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5"/>
      <c r="AS23" s="327"/>
      <c r="AT23" s="204"/>
    </row>
    <row r="24" spans="1:46" ht="15" customHeight="1" x14ac:dyDescent="0.25">
      <c r="A24" s="204"/>
      <c r="B24" s="329" t="s">
        <v>9</v>
      </c>
      <c r="C24" s="330"/>
      <c r="D24" s="331"/>
      <c r="E24" s="212">
        <v>1</v>
      </c>
      <c r="F24" s="213">
        <v>2</v>
      </c>
      <c r="G24" s="213">
        <v>3</v>
      </c>
      <c r="H24" s="213">
        <v>4</v>
      </c>
      <c r="I24" s="213">
        <v>5</v>
      </c>
      <c r="J24" s="213">
        <v>6</v>
      </c>
      <c r="K24" s="213">
        <v>7</v>
      </c>
      <c r="L24" s="213">
        <v>8</v>
      </c>
      <c r="M24" s="213">
        <v>9</v>
      </c>
      <c r="N24" s="213">
        <v>10</v>
      </c>
      <c r="O24" s="213">
        <v>11</v>
      </c>
      <c r="P24" s="213">
        <v>12</v>
      </c>
      <c r="Q24" s="213">
        <v>13</v>
      </c>
      <c r="R24" s="213">
        <v>14</v>
      </c>
      <c r="S24" s="213">
        <v>15</v>
      </c>
      <c r="T24" s="213">
        <v>16</v>
      </c>
      <c r="U24" s="213">
        <v>17</v>
      </c>
      <c r="V24" s="213">
        <v>18</v>
      </c>
      <c r="W24" s="213">
        <v>19</v>
      </c>
      <c r="X24" s="213">
        <v>20</v>
      </c>
      <c r="Y24" s="213">
        <v>21</v>
      </c>
      <c r="Z24" s="213">
        <v>22</v>
      </c>
      <c r="AA24" s="213">
        <v>23</v>
      </c>
      <c r="AB24" s="213">
        <v>24</v>
      </c>
      <c r="AC24" s="213">
        <v>25</v>
      </c>
      <c r="AD24" s="213">
        <v>26</v>
      </c>
      <c r="AE24" s="213">
        <v>27</v>
      </c>
      <c r="AF24" s="213">
        <v>28</v>
      </c>
      <c r="AG24" s="213">
        <v>29</v>
      </c>
      <c r="AH24" s="213">
        <v>30</v>
      </c>
      <c r="AI24" s="213">
        <v>31</v>
      </c>
      <c r="AJ24" s="213">
        <v>32</v>
      </c>
      <c r="AK24" s="213">
        <v>33</v>
      </c>
      <c r="AL24" s="213">
        <v>34</v>
      </c>
      <c r="AM24" s="213">
        <v>35</v>
      </c>
      <c r="AN24" s="213">
        <v>36</v>
      </c>
      <c r="AO24" s="213">
        <v>37</v>
      </c>
      <c r="AP24" s="214">
        <v>38</v>
      </c>
      <c r="AQ24" s="215">
        <v>39</v>
      </c>
      <c r="AR24" s="216">
        <v>40</v>
      </c>
      <c r="AS24" s="328"/>
      <c r="AT24" s="204"/>
    </row>
    <row r="25" spans="1:46" ht="30" customHeight="1" x14ac:dyDescent="0.25">
      <c r="A25" s="204"/>
      <c r="B25" s="324" t="s">
        <v>10</v>
      </c>
      <c r="C25" s="325"/>
      <c r="D25" s="325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3"/>
      <c r="AR25" s="224"/>
      <c r="AS25" s="217" t="str">
        <f>IF(SUM(E25:AR25)=0," ",SUM(E25:AR25))</f>
        <v xml:space="preserve"> </v>
      </c>
      <c r="AT25" s="204"/>
    </row>
    <row r="26" spans="1:46" ht="10.5" customHeight="1" x14ac:dyDescent="0.3"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</row>
    <row r="27" spans="1:46" ht="12.75" customHeight="1" x14ac:dyDescent="0.3">
      <c r="B27" s="256" t="s">
        <v>44</v>
      </c>
      <c r="C27" s="256"/>
      <c r="D27" s="256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320" t="s">
        <v>43</v>
      </c>
      <c r="AS27" s="321"/>
    </row>
    <row r="28" spans="1:46" ht="12.75" customHeight="1" x14ac:dyDescent="0.3">
      <c r="B28" s="256"/>
      <c r="C28" s="256"/>
      <c r="D28" s="256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322"/>
      <c r="AS28" s="323"/>
    </row>
  </sheetData>
  <sheetProtection sheet="1" objects="1" scenarios="1" selectLockedCells="1"/>
  <mergeCells count="20">
    <mergeCell ref="B10:D10"/>
    <mergeCell ref="B2:AS3"/>
    <mergeCell ref="B9:D9"/>
    <mergeCell ref="AS7:AS9"/>
    <mergeCell ref="B4:AS5"/>
    <mergeCell ref="B7:AR8"/>
    <mergeCell ref="B12:AR13"/>
    <mergeCell ref="AS12:AS14"/>
    <mergeCell ref="B14:D14"/>
    <mergeCell ref="B15:D15"/>
    <mergeCell ref="B27:D28"/>
    <mergeCell ref="AR27:AS28"/>
    <mergeCell ref="AS17:AS19"/>
    <mergeCell ref="B19:D19"/>
    <mergeCell ref="B17:AR18"/>
    <mergeCell ref="B25:D25"/>
    <mergeCell ref="B20:D20"/>
    <mergeCell ref="AS22:AS24"/>
    <mergeCell ref="B24:D24"/>
    <mergeCell ref="B22:AR23"/>
  </mergeCells>
  <phoneticPr fontId="2" type="noConversion"/>
  <dataValidations count="2">
    <dataValidation allowBlank="1" showInputMessage="1" showErrorMessage="1" prompt="Sorunun puan değerini giriniz." sqref="O20:AR20 O25:AR25 O10:AR11 O15:AR15" xr:uid="{00000000-0002-0000-0400-000000000000}"/>
    <dataValidation allowBlank="1" showInputMessage="1" showErrorMessage="1" prompt="Sorunun puan değerini giriniz." sqref="E10:N11 E15:N15 E20:N20 E25:N25" xr:uid="{00000000-0002-0000-0400-000001000000}">
      <formula1>0</formula1>
      <formula2>0</formula2>
    </dataValidation>
  </dataValidations>
  <hyperlinks>
    <hyperlink ref="AR27:AS28" location="'Öğrenme Çıktıları'!A1" display="İLERİ" xr:uid="{00000000-0004-0000-0400-000000000000}"/>
    <hyperlink ref="B27:D28" location="'Sınıf Listeleri'!A1" display="GERİ" xr:uid="{00000000-0004-0000-0400-000001000000}"/>
  </hyperlinks>
  <pageMargins left="0.59" right="0.12" top="1.52" bottom="0.78740157480314965" header="0.53" footer="0.59055118110236227"/>
  <pageSetup paperSize="9" orientation="landscape" r:id="rId1"/>
  <headerFooter alignWithMargins="0"/>
  <rowBreaks count="1" manualBreakCount="1">
    <brk id="25" max="4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4.9989318521683403E-2"/>
  </sheetPr>
  <dimension ref="B2:AI205"/>
  <sheetViews>
    <sheetView zoomScale="115" zoomScaleNormal="115" workbookViewId="0">
      <selection activeCell="C3" sqref="C3"/>
    </sheetView>
  </sheetViews>
  <sheetFormatPr defaultColWidth="9.109375" defaultRowHeight="13.2" x14ac:dyDescent="0.25"/>
  <cols>
    <col min="1" max="1" width="9.109375" style="106"/>
    <col min="2" max="4" width="10.6640625" style="106" customWidth="1"/>
    <col min="5" max="15" width="9.109375" style="106"/>
    <col min="16" max="17" width="10.6640625" style="106" hidden="1" customWidth="1"/>
    <col min="18" max="29" width="9.109375" style="106" hidden="1" customWidth="1"/>
    <col min="30" max="30" width="9.109375" style="106" customWidth="1"/>
    <col min="31" max="16384" width="9.109375" style="106"/>
  </cols>
  <sheetData>
    <row r="2" spans="2:35" ht="15.6" x14ac:dyDescent="0.3">
      <c r="B2" s="341" t="s">
        <v>46</v>
      </c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</row>
    <row r="3" spans="2:35" ht="13.8" x14ac:dyDescent="0.3">
      <c r="B3" s="225" t="s">
        <v>47</v>
      </c>
      <c r="C3" s="240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7"/>
    </row>
    <row r="4" spans="2:35" ht="13.8" x14ac:dyDescent="0.3">
      <c r="B4" s="228" t="s">
        <v>48</v>
      </c>
      <c r="C4" s="240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7"/>
    </row>
    <row r="5" spans="2:35" ht="13.8" x14ac:dyDescent="0.3">
      <c r="B5" s="228" t="s">
        <v>49</v>
      </c>
      <c r="C5" s="240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7"/>
    </row>
    <row r="6" spans="2:35" ht="13.8" x14ac:dyDescent="0.3">
      <c r="B6" s="228" t="s">
        <v>50</v>
      </c>
      <c r="C6" s="240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7"/>
    </row>
    <row r="7" spans="2:35" ht="13.8" x14ac:dyDescent="0.3">
      <c r="B7" s="228" t="s">
        <v>51</v>
      </c>
      <c r="C7" s="240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7"/>
    </row>
    <row r="8" spans="2:35" ht="13.8" x14ac:dyDescent="0.3">
      <c r="B8" s="228" t="s">
        <v>52</v>
      </c>
      <c r="C8" s="240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7"/>
    </row>
    <row r="9" spans="2:35" ht="13.8" x14ac:dyDescent="0.3">
      <c r="B9" s="228" t="s">
        <v>53</v>
      </c>
      <c r="C9" s="240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7"/>
    </row>
    <row r="10" spans="2:35" ht="13.8" x14ac:dyDescent="0.3">
      <c r="B10" s="228" t="s">
        <v>54</v>
      </c>
      <c r="C10" s="240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7"/>
    </row>
    <row r="11" spans="2:35" ht="13.8" x14ac:dyDescent="0.3">
      <c r="B11" s="228" t="s">
        <v>55</v>
      </c>
      <c r="C11" s="240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7"/>
    </row>
    <row r="12" spans="2:35" ht="13.8" x14ac:dyDescent="0.3">
      <c r="B12" s="228" t="s">
        <v>56</v>
      </c>
      <c r="C12" s="240"/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7"/>
    </row>
    <row r="13" spans="2:35" ht="72" customHeight="1" x14ac:dyDescent="0.25">
      <c r="B13" s="229" t="s">
        <v>134</v>
      </c>
      <c r="C13" s="347" t="s">
        <v>182</v>
      </c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</row>
    <row r="14" spans="2:35" ht="15.6" x14ac:dyDescent="0.3">
      <c r="B14" s="341" t="s">
        <v>109</v>
      </c>
      <c r="C14" s="341"/>
      <c r="D14" s="341"/>
      <c r="E14" s="341"/>
      <c r="F14" s="341"/>
      <c r="G14" s="341"/>
      <c r="H14" s="341"/>
      <c r="I14" s="341"/>
      <c r="J14" s="341"/>
      <c r="K14" s="341"/>
      <c r="L14" s="341"/>
      <c r="M14" s="341"/>
      <c r="N14" s="341"/>
      <c r="P14" s="341" t="s">
        <v>111</v>
      </c>
      <c r="Q14" s="341"/>
      <c r="R14" s="341"/>
      <c r="S14" s="341"/>
      <c r="T14" s="341"/>
      <c r="U14" s="341"/>
      <c r="V14" s="341"/>
      <c r="W14" s="341"/>
      <c r="X14" s="341"/>
      <c r="Y14" s="341"/>
      <c r="Z14" s="341"/>
      <c r="AA14" s="341"/>
      <c r="AB14" s="341"/>
    </row>
    <row r="15" spans="2:35" ht="13.8" x14ac:dyDescent="0.3">
      <c r="B15" s="339" t="s">
        <v>110</v>
      </c>
      <c r="C15" s="340"/>
      <c r="D15" s="228" t="s">
        <v>47</v>
      </c>
      <c r="E15" s="228" t="s">
        <v>48</v>
      </c>
      <c r="F15" s="228" t="s">
        <v>49</v>
      </c>
      <c r="G15" s="228" t="s">
        <v>50</v>
      </c>
      <c r="H15" s="228" t="s">
        <v>51</v>
      </c>
      <c r="I15" s="228" t="s">
        <v>52</v>
      </c>
      <c r="J15" s="228" t="s">
        <v>53</v>
      </c>
      <c r="K15" s="228" t="s">
        <v>54</v>
      </c>
      <c r="L15" s="228" t="s">
        <v>55</v>
      </c>
      <c r="M15" s="230" t="s">
        <v>56</v>
      </c>
      <c r="N15" s="230" t="s">
        <v>81</v>
      </c>
      <c r="P15" s="345" t="s">
        <v>57</v>
      </c>
      <c r="Q15" s="345"/>
      <c r="R15" s="228" t="s">
        <v>47</v>
      </c>
      <c r="S15" s="228" t="s">
        <v>48</v>
      </c>
      <c r="T15" s="228" t="s">
        <v>49</v>
      </c>
      <c r="U15" s="228" t="s">
        <v>50</v>
      </c>
      <c r="V15" s="228" t="s">
        <v>51</v>
      </c>
      <c r="W15" s="228" t="s">
        <v>52</v>
      </c>
      <c r="X15" s="228" t="s">
        <v>53</v>
      </c>
      <c r="Y15" s="228" t="s">
        <v>54</v>
      </c>
      <c r="Z15" s="228" t="s">
        <v>55</v>
      </c>
      <c r="AA15" s="230" t="s">
        <v>56</v>
      </c>
      <c r="AB15" s="228" t="s">
        <v>131</v>
      </c>
      <c r="AC15" s="231"/>
    </row>
    <row r="16" spans="2:35" ht="13.8" x14ac:dyDescent="0.3">
      <c r="B16" s="339" t="s">
        <v>58</v>
      </c>
      <c r="C16" s="340"/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32">
        <f>COUNTA(D16:M16)</f>
        <v>0</v>
      </c>
      <c r="P16" s="345" t="s">
        <v>58</v>
      </c>
      <c r="Q16" s="345"/>
      <c r="R16" s="232" t="e">
        <f>AVERAGE('Vize-1'!F6:F85)*D16/100</f>
        <v>#DIV/0!</v>
      </c>
      <c r="S16" s="232" t="e">
        <f>AVERAGE('Vize-1'!F6:F85)*E16/100</f>
        <v>#DIV/0!</v>
      </c>
      <c r="T16" s="232" t="e">
        <f>AVERAGE('Vize-1'!F6:F85)*F16/100</f>
        <v>#DIV/0!</v>
      </c>
      <c r="U16" s="232" t="e">
        <f>AVERAGE('Vize-1'!F6:F85)*G16/100</f>
        <v>#DIV/0!</v>
      </c>
      <c r="V16" s="232" t="e">
        <f>AVERAGE('Vize-1'!F6:F85)*H16/100</f>
        <v>#DIV/0!</v>
      </c>
      <c r="W16" s="232" t="e">
        <f>AVERAGE('Vize-1'!F6:F85)*I16/100</f>
        <v>#DIV/0!</v>
      </c>
      <c r="X16" s="232" t="e">
        <f>AVERAGE('Vize-1'!F6:F85)*J16/100</f>
        <v>#DIV/0!</v>
      </c>
      <c r="Y16" s="232" t="e">
        <f>AVERAGE('Vize-1'!F6:F85)*K16/100</f>
        <v>#DIV/0!</v>
      </c>
      <c r="Z16" s="232" t="e">
        <f>AVERAGE('Vize-1'!F6:F85)*L16/100</f>
        <v>#DIV/0!</v>
      </c>
      <c r="AA16" s="232" t="e">
        <f>AVERAGE('Vize-1'!F6:F85)*M16/100</f>
        <v>#DIV/0!</v>
      </c>
      <c r="AB16" s="232">
        <f>'NOT Baremi'!E10</f>
        <v>0</v>
      </c>
      <c r="AD16" s="233"/>
      <c r="AE16" s="233"/>
      <c r="AF16" s="233"/>
      <c r="AG16" s="233"/>
      <c r="AH16" s="233"/>
      <c r="AI16" s="233"/>
    </row>
    <row r="17" spans="2:34" ht="13.8" x14ac:dyDescent="0.3">
      <c r="B17" s="339" t="s">
        <v>59</v>
      </c>
      <c r="C17" s="340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32">
        <f t="shared" ref="N17:N55" si="0">COUNTA(D17:M17)</f>
        <v>0</v>
      </c>
      <c r="P17" s="345" t="s">
        <v>59</v>
      </c>
      <c r="Q17" s="345"/>
      <c r="R17" s="232" t="e">
        <f>AVERAGE('Vize-1'!G6:G85)*D17/100</f>
        <v>#DIV/0!</v>
      </c>
      <c r="S17" s="232" t="e">
        <f>AVERAGE('Vize-1'!G6:G85)*E17/100</f>
        <v>#DIV/0!</v>
      </c>
      <c r="T17" s="232" t="e">
        <f>AVERAGE('Vize-1'!G6:G85)*F17/100</f>
        <v>#DIV/0!</v>
      </c>
      <c r="U17" s="232" t="e">
        <f>AVERAGE('Vize-1'!G6:G85)*G17/100</f>
        <v>#DIV/0!</v>
      </c>
      <c r="V17" s="232" t="e">
        <f>AVERAGE('Vize-1'!G6:G85)*H17/100</f>
        <v>#DIV/0!</v>
      </c>
      <c r="W17" s="232" t="e">
        <f>AVERAGE('Vize-1'!G6:G85)*I17/100</f>
        <v>#DIV/0!</v>
      </c>
      <c r="X17" s="232" t="e">
        <f>AVERAGE('Vize-1'!G6:G85)*J17/100</f>
        <v>#DIV/0!</v>
      </c>
      <c r="Y17" s="232" t="e">
        <f>AVERAGE('Vize-1'!G6:G85)*K17/100</f>
        <v>#DIV/0!</v>
      </c>
      <c r="Z17" s="232" t="e">
        <f>AVERAGE('Vize-1'!G6:G85)*L17/100</f>
        <v>#DIV/0!</v>
      </c>
      <c r="AA17" s="232" t="e">
        <f>AVERAGE('Vize-1'!G6:G85)*M17/100</f>
        <v>#DIV/0!</v>
      </c>
      <c r="AB17" s="232">
        <f>'NOT Baremi'!F10</f>
        <v>0</v>
      </c>
      <c r="AD17" s="233"/>
      <c r="AE17" s="233"/>
      <c r="AF17" s="233"/>
      <c r="AG17" s="233"/>
      <c r="AH17" s="233"/>
    </row>
    <row r="18" spans="2:34" ht="13.8" x14ac:dyDescent="0.3">
      <c r="B18" s="339" t="s">
        <v>60</v>
      </c>
      <c r="C18" s="340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32">
        <f t="shared" si="0"/>
        <v>0</v>
      </c>
      <c r="P18" s="345" t="s">
        <v>60</v>
      </c>
      <c r="Q18" s="345"/>
      <c r="R18" s="232" t="e">
        <f>AVERAGE('Vize-1'!H6:H85)*D18/100</f>
        <v>#DIV/0!</v>
      </c>
      <c r="S18" s="232" t="e">
        <f>AVERAGE('Vize-1'!H6:H85)*E18/100</f>
        <v>#DIV/0!</v>
      </c>
      <c r="T18" s="232" t="e">
        <f>AVERAGE('Vize-1'!H6:H85)*F18/100</f>
        <v>#DIV/0!</v>
      </c>
      <c r="U18" s="232" t="e">
        <f>AVERAGE('Vize-1'!H6:H85)*G18/100</f>
        <v>#DIV/0!</v>
      </c>
      <c r="V18" s="232" t="e">
        <f>AVERAGE('Vize-1'!H6:H85)*H18/100</f>
        <v>#DIV/0!</v>
      </c>
      <c r="W18" s="232" t="e">
        <f>AVERAGE('Vize-1'!H6:H85)*I18/100</f>
        <v>#DIV/0!</v>
      </c>
      <c r="X18" s="232" t="e">
        <f>AVERAGE('Vize-1'!H6:H85)*J18/100</f>
        <v>#DIV/0!</v>
      </c>
      <c r="Y18" s="232" t="e">
        <f>AVERAGE('Vize-1'!H6:H85)*K18/100</f>
        <v>#DIV/0!</v>
      </c>
      <c r="Z18" s="232" t="e">
        <f>AVERAGE('Vize-1'!H6:H85)*L18/100</f>
        <v>#DIV/0!</v>
      </c>
      <c r="AA18" s="232" t="e">
        <f>AVERAGE('Vize-1'!H6:H85)*M18/100</f>
        <v>#DIV/0!</v>
      </c>
      <c r="AB18" s="232">
        <f>'NOT Baremi'!G10</f>
        <v>0</v>
      </c>
      <c r="AD18" s="233"/>
      <c r="AE18" s="233"/>
      <c r="AF18" s="233"/>
      <c r="AG18" s="233"/>
      <c r="AH18" s="233"/>
    </row>
    <row r="19" spans="2:34" ht="13.8" x14ac:dyDescent="0.3">
      <c r="B19" s="339" t="s">
        <v>61</v>
      </c>
      <c r="C19" s="340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32">
        <f t="shared" si="0"/>
        <v>0</v>
      </c>
      <c r="P19" s="345" t="s">
        <v>61</v>
      </c>
      <c r="Q19" s="345"/>
      <c r="R19" s="232" t="e">
        <f>AVERAGE('Vize-1'!I6:I85)*D19/100</f>
        <v>#DIV/0!</v>
      </c>
      <c r="S19" s="232" t="e">
        <f>AVERAGE('Vize-1'!I6:I85)*E19/100</f>
        <v>#DIV/0!</v>
      </c>
      <c r="T19" s="232" t="e">
        <f>AVERAGE('Vize-1'!I6:I85)*F19/100</f>
        <v>#DIV/0!</v>
      </c>
      <c r="U19" s="232" t="e">
        <f>AVERAGE('Vize-1'!I6:I85)*G19/100</f>
        <v>#DIV/0!</v>
      </c>
      <c r="V19" s="232" t="e">
        <f>AVERAGE('Vize-1'!I6:I85)*H19/100</f>
        <v>#DIV/0!</v>
      </c>
      <c r="W19" s="232" t="e">
        <f>AVERAGE('Vize-1'!I6:I85)*I19/100</f>
        <v>#DIV/0!</v>
      </c>
      <c r="X19" s="232" t="e">
        <f>AVERAGE('Vize-1'!I6:I85)*J19/100</f>
        <v>#DIV/0!</v>
      </c>
      <c r="Y19" s="232" t="e">
        <f>AVERAGE('Vize-1'!I6:I85)*K19/100</f>
        <v>#DIV/0!</v>
      </c>
      <c r="Z19" s="232" t="e">
        <f>AVERAGE('Vize-1'!I6:I85)*L19/100</f>
        <v>#DIV/0!</v>
      </c>
      <c r="AA19" s="232" t="e">
        <f>AVERAGE('Vize-1'!I6:I85)*M19/100</f>
        <v>#DIV/0!</v>
      </c>
      <c r="AB19" s="232">
        <f>'NOT Baremi'!H10</f>
        <v>0</v>
      </c>
      <c r="AD19" s="233"/>
      <c r="AE19" s="233"/>
      <c r="AF19" s="233"/>
      <c r="AG19" s="233"/>
      <c r="AH19" s="233"/>
    </row>
    <row r="20" spans="2:34" ht="13.8" x14ac:dyDescent="0.3">
      <c r="B20" s="339" t="s">
        <v>62</v>
      </c>
      <c r="C20" s="340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32">
        <f t="shared" si="0"/>
        <v>0</v>
      </c>
      <c r="P20" s="345" t="s">
        <v>62</v>
      </c>
      <c r="Q20" s="345"/>
      <c r="R20" s="232" t="e">
        <f>AVERAGE('Vize-1'!J6:J85)*D20/100</f>
        <v>#DIV/0!</v>
      </c>
      <c r="S20" s="232" t="e">
        <f>AVERAGE('Vize-1'!J6:J85)*E20/100</f>
        <v>#DIV/0!</v>
      </c>
      <c r="T20" s="232" t="e">
        <f>AVERAGE('Vize-1'!J6:J85)*F20/100</f>
        <v>#DIV/0!</v>
      </c>
      <c r="U20" s="232" t="e">
        <f>AVERAGE('Vize-1'!J6:J85)*G20/100</f>
        <v>#DIV/0!</v>
      </c>
      <c r="V20" s="232" t="e">
        <f>AVERAGE('Vize-1'!J6:J85)*H20/100</f>
        <v>#DIV/0!</v>
      </c>
      <c r="W20" s="232" t="e">
        <f>AVERAGE('Vize-1'!J6:J85)*I20/100</f>
        <v>#DIV/0!</v>
      </c>
      <c r="X20" s="232" t="e">
        <f>AVERAGE('Vize-1'!J6:J85)*J20/100</f>
        <v>#DIV/0!</v>
      </c>
      <c r="Y20" s="232" t="e">
        <f>AVERAGE('Vize-1'!J6:J85)*K20/100</f>
        <v>#DIV/0!</v>
      </c>
      <c r="Z20" s="232" t="e">
        <f>AVERAGE('Vize-1'!J6:J85)*L20/100</f>
        <v>#DIV/0!</v>
      </c>
      <c r="AA20" s="232" t="e">
        <f>AVERAGE('Vize-1'!J6:J85)*M20/100</f>
        <v>#DIV/0!</v>
      </c>
      <c r="AB20" s="232">
        <f>'NOT Baremi'!I10</f>
        <v>0</v>
      </c>
      <c r="AD20" s="233"/>
      <c r="AE20" s="233"/>
      <c r="AF20" s="233"/>
      <c r="AG20" s="233"/>
      <c r="AH20" s="233"/>
    </row>
    <row r="21" spans="2:34" ht="13.8" x14ac:dyDescent="0.3">
      <c r="B21" s="339" t="s">
        <v>63</v>
      </c>
      <c r="C21" s="340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32">
        <f t="shared" si="0"/>
        <v>0</v>
      </c>
      <c r="P21" s="345" t="s">
        <v>63</v>
      </c>
      <c r="Q21" s="345"/>
      <c r="R21" s="232" t="e">
        <f>AVERAGE('Vize-1'!K6:K85)*D21/100</f>
        <v>#DIV/0!</v>
      </c>
      <c r="S21" s="232" t="e">
        <f>AVERAGE('Vize-1'!K6:K85)*E21/100</f>
        <v>#DIV/0!</v>
      </c>
      <c r="T21" s="232" t="e">
        <f>AVERAGE('Vize-1'!K6:K85)*F21/100</f>
        <v>#DIV/0!</v>
      </c>
      <c r="U21" s="232" t="e">
        <f>AVERAGE('Vize-1'!K6:K85)*G21/100</f>
        <v>#DIV/0!</v>
      </c>
      <c r="V21" s="232" t="e">
        <f>AVERAGE('Vize-1'!K6:K85)*H21/100</f>
        <v>#DIV/0!</v>
      </c>
      <c r="W21" s="232" t="e">
        <f>AVERAGE('Vize-1'!K6:K85)*I21/100</f>
        <v>#DIV/0!</v>
      </c>
      <c r="X21" s="232" t="e">
        <f>AVERAGE('Vize-1'!K6:K85)*J21/100</f>
        <v>#DIV/0!</v>
      </c>
      <c r="Y21" s="232" t="e">
        <f>AVERAGE('Vize-1'!K6:K85)*K21/100</f>
        <v>#DIV/0!</v>
      </c>
      <c r="Z21" s="232" t="e">
        <f>AVERAGE('Vize-1'!K6:K85)*L21/100</f>
        <v>#DIV/0!</v>
      </c>
      <c r="AA21" s="232" t="e">
        <f>AVERAGE('Vize-1'!K6:K85)*M21/100</f>
        <v>#DIV/0!</v>
      </c>
      <c r="AB21" s="232">
        <f>'NOT Baremi'!J10</f>
        <v>0</v>
      </c>
      <c r="AD21" s="233"/>
      <c r="AE21" s="233"/>
      <c r="AF21" s="233"/>
      <c r="AG21" s="233"/>
      <c r="AH21" s="233"/>
    </row>
    <row r="22" spans="2:34" ht="13.8" x14ac:dyDescent="0.3">
      <c r="B22" s="339" t="s">
        <v>64</v>
      </c>
      <c r="C22" s="340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32">
        <f t="shared" si="0"/>
        <v>0</v>
      </c>
      <c r="P22" s="345" t="s">
        <v>64</v>
      </c>
      <c r="Q22" s="345"/>
      <c r="R22" s="232" t="e">
        <f>AVERAGE('Vize-1'!L6:L85)*D22/100</f>
        <v>#DIV/0!</v>
      </c>
      <c r="S22" s="232" t="e">
        <f>AVERAGE('Vize-1'!L6:L85)*E22/100</f>
        <v>#DIV/0!</v>
      </c>
      <c r="T22" s="232" t="e">
        <f>AVERAGE('Vize-1'!L6:L85)*F22/100</f>
        <v>#DIV/0!</v>
      </c>
      <c r="U22" s="232" t="e">
        <f>AVERAGE('Vize-1'!L6:L85)*G22/100</f>
        <v>#DIV/0!</v>
      </c>
      <c r="V22" s="232" t="e">
        <f>AVERAGE('Vize-1'!L6:L85)*H22/100</f>
        <v>#DIV/0!</v>
      </c>
      <c r="W22" s="232" t="e">
        <f>AVERAGE('Vize-1'!L6:L85)*I22/100</f>
        <v>#DIV/0!</v>
      </c>
      <c r="X22" s="232" t="e">
        <f>AVERAGE('Vize-1'!L6:L85)*J22/100</f>
        <v>#DIV/0!</v>
      </c>
      <c r="Y22" s="232" t="e">
        <f>AVERAGE('Vize-1'!L6:L85)*K22/100</f>
        <v>#DIV/0!</v>
      </c>
      <c r="Z22" s="232" t="e">
        <f>AVERAGE('Vize-1'!L6:L85)*L22/100</f>
        <v>#DIV/0!</v>
      </c>
      <c r="AA22" s="232" t="e">
        <f>AVERAGE('Vize-1'!L6:L85)*M22/100</f>
        <v>#DIV/0!</v>
      </c>
      <c r="AB22" s="232">
        <f>'NOT Baremi'!K10</f>
        <v>0</v>
      </c>
      <c r="AD22" s="233"/>
      <c r="AE22" s="233"/>
      <c r="AF22" s="233"/>
      <c r="AG22" s="233"/>
      <c r="AH22" s="233"/>
    </row>
    <row r="23" spans="2:34" ht="13.8" x14ac:dyDescent="0.3">
      <c r="B23" s="339" t="s">
        <v>65</v>
      </c>
      <c r="C23" s="340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32">
        <f t="shared" si="0"/>
        <v>0</v>
      </c>
      <c r="P23" s="345" t="s">
        <v>65</v>
      </c>
      <c r="Q23" s="345"/>
      <c r="R23" s="232" t="e">
        <f>AVERAGE('Vize-1'!M6:M85)*D23/100</f>
        <v>#DIV/0!</v>
      </c>
      <c r="S23" s="232" t="e">
        <f>AVERAGE('Vize-1'!M6:M85)*E23/100</f>
        <v>#DIV/0!</v>
      </c>
      <c r="T23" s="232" t="e">
        <f>AVERAGE('Vize-1'!M6:M85)*F23/100</f>
        <v>#DIV/0!</v>
      </c>
      <c r="U23" s="232" t="e">
        <f>AVERAGE('Vize-1'!M6:M85)*G23/100</f>
        <v>#DIV/0!</v>
      </c>
      <c r="V23" s="232" t="e">
        <f>AVERAGE('Vize-1'!M6:M85)*H23/100</f>
        <v>#DIV/0!</v>
      </c>
      <c r="W23" s="232" t="e">
        <f>AVERAGE('Vize-1'!M6:M85)*I23/100</f>
        <v>#DIV/0!</v>
      </c>
      <c r="X23" s="232" t="e">
        <f>AVERAGE('Vize-1'!M6:M85)*J23/100</f>
        <v>#DIV/0!</v>
      </c>
      <c r="Y23" s="232" t="e">
        <f>AVERAGE('Vize-1'!M6:M85)*K23/100</f>
        <v>#DIV/0!</v>
      </c>
      <c r="Z23" s="232" t="e">
        <f>AVERAGE('Vize-1'!M6:M85)*L23/100</f>
        <v>#DIV/0!</v>
      </c>
      <c r="AA23" s="232" t="e">
        <f>AVERAGE('Vize-1'!M6:M85)*M23/100</f>
        <v>#DIV/0!</v>
      </c>
      <c r="AB23" s="232">
        <f>'NOT Baremi'!L10</f>
        <v>0</v>
      </c>
      <c r="AD23" s="233"/>
      <c r="AE23" s="233"/>
      <c r="AF23" s="233"/>
      <c r="AG23" s="233"/>
      <c r="AH23" s="233"/>
    </row>
    <row r="24" spans="2:34" ht="13.8" x14ac:dyDescent="0.3">
      <c r="B24" s="339" t="s">
        <v>66</v>
      </c>
      <c r="C24" s="340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32">
        <f t="shared" si="0"/>
        <v>0</v>
      </c>
      <c r="P24" s="345" t="s">
        <v>66</v>
      </c>
      <c r="Q24" s="345"/>
      <c r="R24" s="232" t="e">
        <f>AVERAGE('Vize-1'!N6:N85)*D24/100</f>
        <v>#DIV/0!</v>
      </c>
      <c r="S24" s="232" t="e">
        <f>AVERAGE('Vize-1'!N6:N85)*E24/100</f>
        <v>#DIV/0!</v>
      </c>
      <c r="T24" s="232" t="e">
        <f>AVERAGE('Vize-1'!N6:N85)*F24/100</f>
        <v>#DIV/0!</v>
      </c>
      <c r="U24" s="232" t="e">
        <f>AVERAGE('Vize-1'!N6:N85)*G24/100</f>
        <v>#DIV/0!</v>
      </c>
      <c r="V24" s="232" t="e">
        <f>AVERAGE('Vize-1'!N6:N85)*H24/100</f>
        <v>#DIV/0!</v>
      </c>
      <c r="W24" s="232" t="e">
        <f>AVERAGE('Vize-1'!N6:N85)*I24/100</f>
        <v>#DIV/0!</v>
      </c>
      <c r="X24" s="232" t="e">
        <f>AVERAGE('Vize-1'!N6:N85)*J24/100</f>
        <v>#DIV/0!</v>
      </c>
      <c r="Y24" s="232" t="e">
        <f>AVERAGE('Vize-1'!N6:N85)*K24/100</f>
        <v>#DIV/0!</v>
      </c>
      <c r="Z24" s="232" t="e">
        <f>AVERAGE('Vize-1'!N6:N85)*L24/100</f>
        <v>#DIV/0!</v>
      </c>
      <c r="AA24" s="232" t="e">
        <f>AVERAGE('Vize-1'!N6:N85)*M24/100</f>
        <v>#DIV/0!</v>
      </c>
      <c r="AB24" s="232">
        <f>'NOT Baremi'!M10</f>
        <v>0</v>
      </c>
    </row>
    <row r="25" spans="2:34" ht="13.8" x14ac:dyDescent="0.3">
      <c r="B25" s="339" t="s">
        <v>67</v>
      </c>
      <c r="C25" s="340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32">
        <f t="shared" si="0"/>
        <v>0</v>
      </c>
      <c r="P25" s="345" t="s">
        <v>67</v>
      </c>
      <c r="Q25" s="345"/>
      <c r="R25" s="232" t="e">
        <f>AVERAGE('Vize-1'!O6:O85)*D25/100</f>
        <v>#DIV/0!</v>
      </c>
      <c r="S25" s="232" t="e">
        <f>AVERAGE('Vize-1'!O6:O85)*E25/100</f>
        <v>#DIV/0!</v>
      </c>
      <c r="T25" s="232" t="e">
        <f>AVERAGE('Vize-1'!O6:O85)*F25/100</f>
        <v>#DIV/0!</v>
      </c>
      <c r="U25" s="232" t="e">
        <f>AVERAGE('Vize-1'!O6:O85)*G25/100</f>
        <v>#DIV/0!</v>
      </c>
      <c r="V25" s="232" t="e">
        <f>AVERAGE('Vize-1'!O6:O85)*H25/100</f>
        <v>#DIV/0!</v>
      </c>
      <c r="W25" s="232" t="e">
        <f>AVERAGE('Vize-1'!O6:O85)*I25/100</f>
        <v>#DIV/0!</v>
      </c>
      <c r="X25" s="232" t="e">
        <f>AVERAGE('Vize-1'!O6:O85)*J25/100</f>
        <v>#DIV/0!</v>
      </c>
      <c r="Y25" s="232" t="e">
        <f>AVERAGE('Vize-1'!O6:O85)*K25/100</f>
        <v>#DIV/0!</v>
      </c>
      <c r="Z25" s="232" t="e">
        <f>AVERAGE('Vize-1'!O6:O85)*L25/100</f>
        <v>#DIV/0!</v>
      </c>
      <c r="AA25" s="232" t="e">
        <f>AVERAGE('Vize-1'!O6:O85)*M25/100</f>
        <v>#DIV/0!</v>
      </c>
      <c r="AB25" s="232">
        <f>'NOT Baremi'!N10</f>
        <v>0</v>
      </c>
    </row>
    <row r="26" spans="2:34" ht="13.8" x14ac:dyDescent="0.3">
      <c r="B26" s="339" t="s">
        <v>68</v>
      </c>
      <c r="C26" s="340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32">
        <f t="shared" si="0"/>
        <v>0</v>
      </c>
      <c r="P26" s="345" t="s">
        <v>68</v>
      </c>
      <c r="Q26" s="345"/>
      <c r="R26" s="232" t="e">
        <f>AVERAGE('Vize-1'!P6:P85)*D26/100</f>
        <v>#DIV/0!</v>
      </c>
      <c r="S26" s="232" t="e">
        <f>AVERAGE('Vize-1'!P6:P85)*E26/100</f>
        <v>#DIV/0!</v>
      </c>
      <c r="T26" s="232" t="e">
        <f>AVERAGE('Vize-1'!P6:P85)*F26/100</f>
        <v>#DIV/0!</v>
      </c>
      <c r="U26" s="232" t="e">
        <f>AVERAGE('Vize-1'!P6:P85)*G26/100</f>
        <v>#DIV/0!</v>
      </c>
      <c r="V26" s="232" t="e">
        <f>AVERAGE('Vize-1'!P6:P85)*H26/100</f>
        <v>#DIV/0!</v>
      </c>
      <c r="W26" s="232" t="e">
        <f>AVERAGE('Vize-1'!P6:P85)*I26/100</f>
        <v>#DIV/0!</v>
      </c>
      <c r="X26" s="232" t="e">
        <f>AVERAGE('Vize-1'!P6:P85)*J26/100</f>
        <v>#DIV/0!</v>
      </c>
      <c r="Y26" s="232" t="e">
        <f>AVERAGE('Vize-1'!P6:P85)*K26/100</f>
        <v>#DIV/0!</v>
      </c>
      <c r="Z26" s="232" t="e">
        <f>AVERAGE('Vize-1'!P6:P85)*L26/100</f>
        <v>#DIV/0!</v>
      </c>
      <c r="AA26" s="232" t="e">
        <f>AVERAGE('Vize-1'!P6:P85)*M26/100</f>
        <v>#DIV/0!</v>
      </c>
      <c r="AB26" s="232">
        <f>'NOT Baremi'!O10</f>
        <v>0</v>
      </c>
    </row>
    <row r="27" spans="2:34" ht="13.8" x14ac:dyDescent="0.3">
      <c r="B27" s="339" t="s">
        <v>69</v>
      </c>
      <c r="C27" s="340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32">
        <f t="shared" si="0"/>
        <v>0</v>
      </c>
      <c r="P27" s="345" t="s">
        <v>69</v>
      </c>
      <c r="Q27" s="345"/>
      <c r="R27" s="232" t="e">
        <f>AVERAGE('Vize-1'!Q6:Q85)*D27/100</f>
        <v>#DIV/0!</v>
      </c>
      <c r="S27" s="232" t="e">
        <f>AVERAGE('Vize-1'!Q6:Q85)*E27/100</f>
        <v>#DIV/0!</v>
      </c>
      <c r="T27" s="232" t="e">
        <f>AVERAGE('Vize-1'!Q6:Q85)*F27/100</f>
        <v>#DIV/0!</v>
      </c>
      <c r="U27" s="232" t="e">
        <f>AVERAGE('Vize-1'!Q6:Q85)*G27/100</f>
        <v>#DIV/0!</v>
      </c>
      <c r="V27" s="232" t="e">
        <f>AVERAGE('Vize-1'!Q6:Q85)*H27/100</f>
        <v>#DIV/0!</v>
      </c>
      <c r="W27" s="232" t="e">
        <f>AVERAGE('Vize-1'!Q6:Q85)*I27/100</f>
        <v>#DIV/0!</v>
      </c>
      <c r="X27" s="232" t="e">
        <f>AVERAGE('Vize-1'!Q6:Q85)*J27/100</f>
        <v>#DIV/0!</v>
      </c>
      <c r="Y27" s="232" t="e">
        <f>AVERAGE('Vize-1'!Q6:Q85)*K27/100</f>
        <v>#DIV/0!</v>
      </c>
      <c r="Z27" s="232" t="e">
        <f>AVERAGE('Vize-1'!Q6:Q85)*L27/100</f>
        <v>#DIV/0!</v>
      </c>
      <c r="AA27" s="232" t="e">
        <f>AVERAGE('Vize-1'!Q6:Q85)*M27/100</f>
        <v>#DIV/0!</v>
      </c>
      <c r="AB27" s="232">
        <f>'NOT Baremi'!P10</f>
        <v>0</v>
      </c>
    </row>
    <row r="28" spans="2:34" ht="13.8" x14ac:dyDescent="0.3">
      <c r="B28" s="339" t="s">
        <v>70</v>
      </c>
      <c r="C28" s="340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32">
        <f t="shared" si="0"/>
        <v>0</v>
      </c>
      <c r="P28" s="345" t="s">
        <v>70</v>
      </c>
      <c r="Q28" s="345"/>
      <c r="R28" s="232" t="e">
        <f>AVERAGE('Vize-1'!R6:R85)*D28/100</f>
        <v>#DIV/0!</v>
      </c>
      <c r="S28" s="232" t="e">
        <f>AVERAGE('Vize-1'!R6:R85)*E28/100</f>
        <v>#DIV/0!</v>
      </c>
      <c r="T28" s="232" t="e">
        <f>AVERAGE('Vize-1'!R6:R85)*F28/100</f>
        <v>#DIV/0!</v>
      </c>
      <c r="U28" s="232" t="e">
        <f>AVERAGE('Vize-1'!R6:R85)*G28/100</f>
        <v>#DIV/0!</v>
      </c>
      <c r="V28" s="232" t="e">
        <f>AVERAGE('Vize-1'!R6:R85)*H28/100</f>
        <v>#DIV/0!</v>
      </c>
      <c r="W28" s="232" t="e">
        <f>AVERAGE('Vize-1'!R6:R85)*I28/100</f>
        <v>#DIV/0!</v>
      </c>
      <c r="X28" s="232" t="e">
        <f>AVERAGE('Vize-1'!R6:R85)*J28/100</f>
        <v>#DIV/0!</v>
      </c>
      <c r="Y28" s="232" t="e">
        <f>AVERAGE('Vize-1'!R6:R85)*K28/100</f>
        <v>#DIV/0!</v>
      </c>
      <c r="Z28" s="232" t="e">
        <f>AVERAGE('Vize-1'!R6:R85)*L28/100</f>
        <v>#DIV/0!</v>
      </c>
      <c r="AA28" s="232" t="e">
        <f>AVERAGE('Vize-1'!R6:R85)*M28/100</f>
        <v>#DIV/0!</v>
      </c>
      <c r="AB28" s="232">
        <f>'NOT Baremi'!Q10</f>
        <v>0</v>
      </c>
    </row>
    <row r="29" spans="2:34" ht="13.8" x14ac:dyDescent="0.3">
      <c r="B29" s="339" t="s">
        <v>71</v>
      </c>
      <c r="C29" s="340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32">
        <f t="shared" si="0"/>
        <v>0</v>
      </c>
      <c r="P29" s="345" t="s">
        <v>71</v>
      </c>
      <c r="Q29" s="345"/>
      <c r="R29" s="232" t="e">
        <f>AVERAGE('Vize-1'!S6:S85)*D29/100</f>
        <v>#DIV/0!</v>
      </c>
      <c r="S29" s="232" t="e">
        <f>AVERAGE('Vize-1'!S6:S85)*E29/100</f>
        <v>#DIV/0!</v>
      </c>
      <c r="T29" s="232" t="e">
        <f>AVERAGE('Vize-1'!S6:S85)*F29/100</f>
        <v>#DIV/0!</v>
      </c>
      <c r="U29" s="232" t="e">
        <f>AVERAGE('Vize-1'!S6:S85)*G29/100</f>
        <v>#DIV/0!</v>
      </c>
      <c r="V29" s="232" t="e">
        <f>AVERAGE('Vize-1'!S6:S85)*H29/100</f>
        <v>#DIV/0!</v>
      </c>
      <c r="W29" s="232" t="e">
        <f>AVERAGE('Vize-1'!S6:S85)*I29/100</f>
        <v>#DIV/0!</v>
      </c>
      <c r="X29" s="232" t="e">
        <f>AVERAGE('Vize-1'!S6:S85)*J29/100</f>
        <v>#DIV/0!</v>
      </c>
      <c r="Y29" s="232" t="e">
        <f>AVERAGE('Vize-1'!S6:S85)*K29/100</f>
        <v>#DIV/0!</v>
      </c>
      <c r="Z29" s="232" t="e">
        <f>AVERAGE('Vize-1'!S6:S85)*L29/100</f>
        <v>#DIV/0!</v>
      </c>
      <c r="AA29" s="232" t="e">
        <f>AVERAGE('Vize-1'!S6:S85)*M29/100</f>
        <v>#DIV/0!</v>
      </c>
      <c r="AB29" s="232">
        <f>'NOT Baremi'!R10</f>
        <v>0</v>
      </c>
    </row>
    <row r="30" spans="2:34" ht="13.8" x14ac:dyDescent="0.3">
      <c r="B30" s="339" t="s">
        <v>72</v>
      </c>
      <c r="C30" s="340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32">
        <f t="shared" si="0"/>
        <v>0</v>
      </c>
      <c r="P30" s="345" t="s">
        <v>72</v>
      </c>
      <c r="Q30" s="345"/>
      <c r="R30" s="232" t="e">
        <f>AVERAGE('Vize-1'!T6:T85)*D30/100</f>
        <v>#DIV/0!</v>
      </c>
      <c r="S30" s="232" t="e">
        <f>AVERAGE('Vize-1'!T6:T85)*E30/100</f>
        <v>#DIV/0!</v>
      </c>
      <c r="T30" s="232" t="e">
        <f>AVERAGE('Vize-1'!T6:T85)*F30/100</f>
        <v>#DIV/0!</v>
      </c>
      <c r="U30" s="232" t="e">
        <f>AVERAGE('Vize-1'!T6:T85)*G30/100</f>
        <v>#DIV/0!</v>
      </c>
      <c r="V30" s="232" t="e">
        <f>AVERAGE('Vize-1'!T6:T85)*H30/100</f>
        <v>#DIV/0!</v>
      </c>
      <c r="W30" s="232" t="e">
        <f>AVERAGE('Vize-1'!T6:T85)*I30/100</f>
        <v>#DIV/0!</v>
      </c>
      <c r="X30" s="232" t="e">
        <f>AVERAGE('Vize-1'!T6:T85)*J30/100</f>
        <v>#DIV/0!</v>
      </c>
      <c r="Y30" s="232" t="e">
        <f>AVERAGE('Vize-1'!T6:T85)*K30/100</f>
        <v>#DIV/0!</v>
      </c>
      <c r="Z30" s="232" t="e">
        <f>AVERAGE('Vize-1'!T6:T85)*L30/100</f>
        <v>#DIV/0!</v>
      </c>
      <c r="AA30" s="232" t="e">
        <f>AVERAGE('Vize-1'!T6:T85)*M30/100</f>
        <v>#DIV/0!</v>
      </c>
      <c r="AB30" s="232">
        <f>'NOT Baremi'!S10</f>
        <v>0</v>
      </c>
    </row>
    <row r="31" spans="2:34" ht="13.8" x14ac:dyDescent="0.3">
      <c r="B31" s="339" t="s">
        <v>73</v>
      </c>
      <c r="C31" s="340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32">
        <f t="shared" si="0"/>
        <v>0</v>
      </c>
      <c r="P31" s="345" t="s">
        <v>73</v>
      </c>
      <c r="Q31" s="345"/>
      <c r="R31" s="232" t="e">
        <f>AVERAGE('Vize-1'!U6:U85)*D31/100</f>
        <v>#DIV/0!</v>
      </c>
      <c r="S31" s="232" t="e">
        <f>AVERAGE('Vize-1'!U6:U85)*E31/100</f>
        <v>#DIV/0!</v>
      </c>
      <c r="T31" s="232" t="e">
        <f>AVERAGE('Vize-1'!U6:U85)*F31/100</f>
        <v>#DIV/0!</v>
      </c>
      <c r="U31" s="232" t="e">
        <f>AVERAGE('Vize-1'!U6:U85)*G31/100</f>
        <v>#DIV/0!</v>
      </c>
      <c r="V31" s="232" t="e">
        <f>AVERAGE('Vize-1'!U6:U85)*H31/100</f>
        <v>#DIV/0!</v>
      </c>
      <c r="W31" s="232" t="e">
        <f>AVERAGE('Vize-1'!U6:U85)*I31/100</f>
        <v>#DIV/0!</v>
      </c>
      <c r="X31" s="232" t="e">
        <f>AVERAGE('Vize-1'!U6:U85)*J31/100</f>
        <v>#DIV/0!</v>
      </c>
      <c r="Y31" s="232" t="e">
        <f>AVERAGE('Vize-1'!U6:U85)*K31/100</f>
        <v>#DIV/0!</v>
      </c>
      <c r="Z31" s="232" t="e">
        <f>AVERAGE('Vize-1'!U6:U85)*L31/100</f>
        <v>#DIV/0!</v>
      </c>
      <c r="AA31" s="232" t="e">
        <f>AVERAGE('Vize-1'!U6:U85)*M31/100</f>
        <v>#DIV/0!</v>
      </c>
      <c r="AB31" s="232">
        <f>'NOT Baremi'!T10</f>
        <v>0</v>
      </c>
    </row>
    <row r="32" spans="2:34" ht="13.8" x14ac:dyDescent="0.3">
      <c r="B32" s="339" t="s">
        <v>74</v>
      </c>
      <c r="C32" s="340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32">
        <f t="shared" si="0"/>
        <v>0</v>
      </c>
      <c r="P32" s="345" t="s">
        <v>74</v>
      </c>
      <c r="Q32" s="345"/>
      <c r="R32" s="232" t="e">
        <f>AVERAGE('Vize-1'!V6:V85)*D32/100</f>
        <v>#DIV/0!</v>
      </c>
      <c r="S32" s="232" t="e">
        <f>AVERAGE('Vize-1'!V6:V85)*E32/100</f>
        <v>#DIV/0!</v>
      </c>
      <c r="T32" s="232" t="e">
        <f>AVERAGE('Vize-1'!V6:V85)*F32/100</f>
        <v>#DIV/0!</v>
      </c>
      <c r="U32" s="232" t="e">
        <f>AVERAGE('Vize-1'!V6:V85)*G32/100</f>
        <v>#DIV/0!</v>
      </c>
      <c r="V32" s="232" t="e">
        <f>AVERAGE('Vize-1'!V6:V85)*H32/100</f>
        <v>#DIV/0!</v>
      </c>
      <c r="W32" s="232" t="e">
        <f>AVERAGE('Vize-1'!V6:V85)*I32/100</f>
        <v>#DIV/0!</v>
      </c>
      <c r="X32" s="232" t="e">
        <f>AVERAGE('Vize-1'!V6:V85)*J32/100</f>
        <v>#DIV/0!</v>
      </c>
      <c r="Y32" s="232" t="e">
        <f>AVERAGE('Vize-1'!V6:V85)*K32/100</f>
        <v>#DIV/0!</v>
      </c>
      <c r="Z32" s="232" t="e">
        <f>AVERAGE('Vize-1'!V6:V85)*L32/100</f>
        <v>#DIV/0!</v>
      </c>
      <c r="AA32" s="232" t="e">
        <f>AVERAGE('Vize-1'!V6:V85)*M32/100</f>
        <v>#DIV/0!</v>
      </c>
      <c r="AB32" s="232">
        <f>'NOT Baremi'!U10</f>
        <v>0</v>
      </c>
    </row>
    <row r="33" spans="2:28" ht="13.8" x14ac:dyDescent="0.3">
      <c r="B33" s="339" t="s">
        <v>75</v>
      </c>
      <c r="C33" s="340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32">
        <f t="shared" si="0"/>
        <v>0</v>
      </c>
      <c r="P33" s="345" t="s">
        <v>75</v>
      </c>
      <c r="Q33" s="345"/>
      <c r="R33" s="232" t="e">
        <f>AVERAGE('Vize-1'!W6:W85)*D33/100</f>
        <v>#DIV/0!</v>
      </c>
      <c r="S33" s="232" t="e">
        <f>AVERAGE('Vize-1'!W6:W85)*E33/100</f>
        <v>#DIV/0!</v>
      </c>
      <c r="T33" s="232" t="e">
        <f>AVERAGE('Vize-1'!W6:W85)*F33/100</f>
        <v>#DIV/0!</v>
      </c>
      <c r="U33" s="232" t="e">
        <f>AVERAGE('Vize-1'!W6:W85)*G33/100</f>
        <v>#DIV/0!</v>
      </c>
      <c r="V33" s="232" t="e">
        <f>AVERAGE('Vize-1'!W6:W85)*H33/100</f>
        <v>#DIV/0!</v>
      </c>
      <c r="W33" s="232" t="e">
        <f>AVERAGE('Vize-1'!W6:W85)*I33/100</f>
        <v>#DIV/0!</v>
      </c>
      <c r="X33" s="232" t="e">
        <f>AVERAGE('Vize-1'!W6:W85)*J33/100</f>
        <v>#DIV/0!</v>
      </c>
      <c r="Y33" s="232" t="e">
        <f>AVERAGE('Vize-1'!W6:W85)*K33/100</f>
        <v>#DIV/0!</v>
      </c>
      <c r="Z33" s="232" t="e">
        <f>AVERAGE('Vize-1'!W6:W85)*L33/100</f>
        <v>#DIV/0!</v>
      </c>
      <c r="AA33" s="232" t="e">
        <f>AVERAGE('Vize-1'!W6:W85)*M33/100</f>
        <v>#DIV/0!</v>
      </c>
      <c r="AB33" s="232">
        <f>'NOT Baremi'!V10</f>
        <v>0</v>
      </c>
    </row>
    <row r="34" spans="2:28" ht="13.8" x14ac:dyDescent="0.3">
      <c r="B34" s="339" t="s">
        <v>76</v>
      </c>
      <c r="C34" s="340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32">
        <f t="shared" si="0"/>
        <v>0</v>
      </c>
      <c r="P34" s="345" t="s">
        <v>76</v>
      </c>
      <c r="Q34" s="345"/>
      <c r="R34" s="232" t="e">
        <f>AVERAGE('Vize-1'!X6:X85)*D34/100</f>
        <v>#DIV/0!</v>
      </c>
      <c r="S34" s="232" t="e">
        <f>AVERAGE('Vize-1'!X6:X85)*E34/100</f>
        <v>#DIV/0!</v>
      </c>
      <c r="T34" s="232" t="e">
        <f>AVERAGE('Vize-1'!X6:X85)*F34/100</f>
        <v>#DIV/0!</v>
      </c>
      <c r="U34" s="232" t="e">
        <f>AVERAGE('Vize-1'!X6:X85)*G34/100</f>
        <v>#DIV/0!</v>
      </c>
      <c r="V34" s="232" t="e">
        <f>AVERAGE('Vize-1'!X6:X85)*H34/100</f>
        <v>#DIV/0!</v>
      </c>
      <c r="W34" s="232" t="e">
        <f>AVERAGE('Vize-1'!X6:X85)*I34/100</f>
        <v>#DIV/0!</v>
      </c>
      <c r="X34" s="232" t="e">
        <f>AVERAGE('Vize-1'!X6:X85)*J34/100</f>
        <v>#DIV/0!</v>
      </c>
      <c r="Y34" s="232" t="e">
        <f>AVERAGE('Vize-1'!X6:X85)*K34/100</f>
        <v>#DIV/0!</v>
      </c>
      <c r="Z34" s="232" t="e">
        <f>AVERAGE('Vize-1'!X6:X85)*L34/100</f>
        <v>#DIV/0!</v>
      </c>
      <c r="AA34" s="232" t="e">
        <f>AVERAGE('Vize-1'!X6:X85)*M34/100</f>
        <v>#DIV/0!</v>
      </c>
      <c r="AB34" s="232">
        <f>'NOT Baremi'!W10</f>
        <v>0</v>
      </c>
    </row>
    <row r="35" spans="2:28" ht="13.8" x14ac:dyDescent="0.3">
      <c r="B35" s="339" t="s">
        <v>77</v>
      </c>
      <c r="C35" s="340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32">
        <f t="shared" si="0"/>
        <v>0</v>
      </c>
      <c r="P35" s="345" t="s">
        <v>77</v>
      </c>
      <c r="Q35" s="345"/>
      <c r="R35" s="232" t="e">
        <f>AVERAGE('Vize-1'!Y6:Y85)*D35/100</f>
        <v>#DIV/0!</v>
      </c>
      <c r="S35" s="232" t="e">
        <f>AVERAGE('Vize-1'!Y6:Y85)*E35/100</f>
        <v>#DIV/0!</v>
      </c>
      <c r="T35" s="232" t="e">
        <f>AVERAGE('Vize-1'!Y6:Y85)*F35/100</f>
        <v>#DIV/0!</v>
      </c>
      <c r="U35" s="232" t="e">
        <f>AVERAGE('Vize-1'!Y6:Y85)*G35/100</f>
        <v>#DIV/0!</v>
      </c>
      <c r="V35" s="232" t="e">
        <f>AVERAGE('Vize-1'!Y6:Y85)*H35/100</f>
        <v>#DIV/0!</v>
      </c>
      <c r="W35" s="232" t="e">
        <f>AVERAGE('Vize-1'!Y6:Y85)*I35/100</f>
        <v>#DIV/0!</v>
      </c>
      <c r="X35" s="232" t="e">
        <f>AVERAGE('Vize-1'!Y6:Y85)*J35/100</f>
        <v>#DIV/0!</v>
      </c>
      <c r="Y35" s="232" t="e">
        <f>AVERAGE('Vize-1'!Y6:Y85)*K35/100</f>
        <v>#DIV/0!</v>
      </c>
      <c r="Z35" s="232" t="e">
        <f>AVERAGE('Vize-1'!Y6:Y85)*L35/100</f>
        <v>#DIV/0!</v>
      </c>
      <c r="AA35" s="232" t="e">
        <f>AVERAGE('Vize-1'!Y6:Y85)*M35/100</f>
        <v>#DIV/0!</v>
      </c>
      <c r="AB35" s="232">
        <f>'NOT Baremi'!X10</f>
        <v>0</v>
      </c>
    </row>
    <row r="36" spans="2:28" ht="13.8" x14ac:dyDescent="0.3">
      <c r="B36" s="339" t="s">
        <v>86</v>
      </c>
      <c r="C36" s="340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32">
        <f t="shared" si="0"/>
        <v>0</v>
      </c>
      <c r="P36" s="345" t="s">
        <v>86</v>
      </c>
      <c r="Q36" s="345"/>
      <c r="R36" s="232" t="e">
        <f>AVERAGE('Vize-1'!Z6:Z85)*D36/100</f>
        <v>#DIV/0!</v>
      </c>
      <c r="S36" s="232" t="e">
        <f>AVERAGE('Vize-1'!Z6:Z85)*E36/100</f>
        <v>#DIV/0!</v>
      </c>
      <c r="T36" s="232" t="e">
        <f>AVERAGE('Vize-1'!Z6:Z85)*F36/100</f>
        <v>#DIV/0!</v>
      </c>
      <c r="U36" s="232" t="e">
        <f>AVERAGE('Vize-1'!Z6:Z85)*G36/100</f>
        <v>#DIV/0!</v>
      </c>
      <c r="V36" s="232" t="e">
        <f>AVERAGE('Vize-1'!Z6:Z85)*H36/100</f>
        <v>#DIV/0!</v>
      </c>
      <c r="W36" s="232" t="e">
        <f>AVERAGE('Vize-1'!Z6:Z85)*I36/100</f>
        <v>#DIV/0!</v>
      </c>
      <c r="X36" s="232" t="e">
        <f>AVERAGE('Vize-1'!Z6:Z85)*J36/100</f>
        <v>#DIV/0!</v>
      </c>
      <c r="Y36" s="232" t="e">
        <f>AVERAGE('Vize-1'!Z6:Z85)*K36/100</f>
        <v>#DIV/0!</v>
      </c>
      <c r="Z36" s="232" t="e">
        <f>AVERAGE('Vize-1'!Z6:Z85)*L36/100</f>
        <v>#DIV/0!</v>
      </c>
      <c r="AA36" s="232" t="e">
        <f>AVERAGE('Vize-1'!Z6:Z85)*M36/100</f>
        <v>#DIV/0!</v>
      </c>
      <c r="AB36" s="232">
        <f>'NOT Baremi'!Y10</f>
        <v>0</v>
      </c>
    </row>
    <row r="37" spans="2:28" ht="13.8" x14ac:dyDescent="0.3">
      <c r="B37" s="339" t="s">
        <v>87</v>
      </c>
      <c r="C37" s="340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32">
        <f t="shared" si="0"/>
        <v>0</v>
      </c>
      <c r="P37" s="345" t="s">
        <v>87</v>
      </c>
      <c r="Q37" s="345"/>
      <c r="R37" s="232" t="e">
        <f>AVERAGE('Vize-1'!AA6:AA85)*D37/100</f>
        <v>#DIV/0!</v>
      </c>
      <c r="S37" s="232" t="e">
        <f>AVERAGE('Vize-1'!AA6:AA85)*E37/100</f>
        <v>#DIV/0!</v>
      </c>
      <c r="T37" s="232" t="e">
        <f>AVERAGE('Vize-1'!AA6:AA85)*F37/100</f>
        <v>#DIV/0!</v>
      </c>
      <c r="U37" s="232" t="e">
        <f>AVERAGE('Vize-1'!AA6:AA85)*G37/100</f>
        <v>#DIV/0!</v>
      </c>
      <c r="V37" s="232" t="e">
        <f>AVERAGE('Vize-1'!AA6:AA85)*H37/100</f>
        <v>#DIV/0!</v>
      </c>
      <c r="W37" s="232" t="e">
        <f>AVERAGE('Vize-1'!AA6:AA85)*I37/100</f>
        <v>#DIV/0!</v>
      </c>
      <c r="X37" s="232" t="e">
        <f>AVERAGE('Vize-1'!AA6:AA85)*J37/100</f>
        <v>#DIV/0!</v>
      </c>
      <c r="Y37" s="232" t="e">
        <f>AVERAGE('Vize-1'!AA6:AA85)*K37/100</f>
        <v>#DIV/0!</v>
      </c>
      <c r="Z37" s="232" t="e">
        <f>AVERAGE('Vize-1'!AA6:AA85)*L37/100</f>
        <v>#DIV/0!</v>
      </c>
      <c r="AA37" s="232" t="e">
        <f>AVERAGE('Vize-1'!AA6:AA85)*M37/100</f>
        <v>#DIV/0!</v>
      </c>
      <c r="AB37" s="232">
        <f>'NOT Baremi'!Z10</f>
        <v>0</v>
      </c>
    </row>
    <row r="38" spans="2:28" ht="13.8" x14ac:dyDescent="0.3">
      <c r="B38" s="339" t="s">
        <v>88</v>
      </c>
      <c r="C38" s="340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32">
        <f t="shared" si="0"/>
        <v>0</v>
      </c>
      <c r="P38" s="345" t="s">
        <v>88</v>
      </c>
      <c r="Q38" s="345"/>
      <c r="R38" s="232" t="e">
        <f>AVERAGE('Vize-1'!AB6:AB85)*D38/100</f>
        <v>#DIV/0!</v>
      </c>
      <c r="S38" s="232" t="e">
        <f>AVERAGE('Vize-1'!AB6:AB85)*E38/100</f>
        <v>#DIV/0!</v>
      </c>
      <c r="T38" s="232" t="e">
        <f>AVERAGE('Vize-1'!AB6:AB85)*F38/100</f>
        <v>#DIV/0!</v>
      </c>
      <c r="U38" s="232" t="e">
        <f>AVERAGE('Vize-1'!AB6:AB85)*G38/100</f>
        <v>#DIV/0!</v>
      </c>
      <c r="V38" s="232" t="e">
        <f>AVERAGE('Vize-1'!AB6:AB85)*H38/100</f>
        <v>#DIV/0!</v>
      </c>
      <c r="W38" s="232" t="e">
        <f>AVERAGE('Vize-1'!AB6:AB85)*I38/100</f>
        <v>#DIV/0!</v>
      </c>
      <c r="X38" s="232" t="e">
        <f>AVERAGE('Vize-1'!AB6:AB85)*J38/100</f>
        <v>#DIV/0!</v>
      </c>
      <c r="Y38" s="232" t="e">
        <f>AVERAGE('Vize-1'!AB6:AB85)*K38/100</f>
        <v>#DIV/0!</v>
      </c>
      <c r="Z38" s="232" t="e">
        <f>AVERAGE('Vize-1'!AB6:AB85)*L38/100</f>
        <v>#DIV/0!</v>
      </c>
      <c r="AA38" s="232" t="e">
        <f>AVERAGE('Vize-1'!AB6:AB85)*M38/100</f>
        <v>#DIV/0!</v>
      </c>
      <c r="AB38" s="232">
        <f>'NOT Baremi'!AA10</f>
        <v>0</v>
      </c>
    </row>
    <row r="39" spans="2:28" ht="13.8" x14ac:dyDescent="0.3">
      <c r="B39" s="339" t="s">
        <v>89</v>
      </c>
      <c r="C39" s="340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32">
        <f t="shared" si="0"/>
        <v>0</v>
      </c>
      <c r="P39" s="345" t="s">
        <v>89</v>
      </c>
      <c r="Q39" s="345"/>
      <c r="R39" s="232" t="e">
        <f>AVERAGE('Vize-1'!AC6:AC85)*D39/100</f>
        <v>#DIV/0!</v>
      </c>
      <c r="S39" s="232" t="e">
        <f>AVERAGE('Vize-1'!AC6:AC85)*E39/100</f>
        <v>#DIV/0!</v>
      </c>
      <c r="T39" s="232" t="e">
        <f>AVERAGE('Vize-1'!AC6:AC85)*F39/100</f>
        <v>#DIV/0!</v>
      </c>
      <c r="U39" s="232" t="e">
        <f>AVERAGE('Vize-1'!AC6:AC85)*G39/100</f>
        <v>#DIV/0!</v>
      </c>
      <c r="V39" s="232" t="e">
        <f>AVERAGE('Vize-1'!AC6:AC85)*H39/100</f>
        <v>#DIV/0!</v>
      </c>
      <c r="W39" s="232" t="e">
        <f>AVERAGE('Vize-1'!AC6:AC85)*I39/100</f>
        <v>#DIV/0!</v>
      </c>
      <c r="X39" s="232" t="e">
        <f>AVERAGE('Vize-1'!AC6:AC85)*J39/100</f>
        <v>#DIV/0!</v>
      </c>
      <c r="Y39" s="232" t="e">
        <f>AVERAGE('Vize-1'!AC6:AC85)*K39/100</f>
        <v>#DIV/0!</v>
      </c>
      <c r="Z39" s="232" t="e">
        <f>AVERAGE('Vize-1'!AC6:AC85)*L39/100</f>
        <v>#DIV/0!</v>
      </c>
      <c r="AA39" s="232" t="e">
        <f>AVERAGE('Vize-1'!AC6:AC85)*M39/100</f>
        <v>#DIV/0!</v>
      </c>
      <c r="AB39" s="232">
        <f>'NOT Baremi'!AB10</f>
        <v>0</v>
      </c>
    </row>
    <row r="40" spans="2:28" ht="13.8" x14ac:dyDescent="0.3">
      <c r="B40" s="339" t="s">
        <v>90</v>
      </c>
      <c r="C40" s="340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32">
        <f t="shared" si="0"/>
        <v>0</v>
      </c>
      <c r="P40" s="345" t="s">
        <v>90</v>
      </c>
      <c r="Q40" s="345"/>
      <c r="R40" s="232" t="e">
        <f>AVERAGE('Vize-1'!AD6:AD85)*D40/100</f>
        <v>#DIV/0!</v>
      </c>
      <c r="S40" s="232" t="e">
        <f>AVERAGE('Vize-1'!AD6:AD85)*E40/100</f>
        <v>#DIV/0!</v>
      </c>
      <c r="T40" s="232" t="e">
        <f>AVERAGE('Vize-1'!AD6:AD85)*F40/100</f>
        <v>#DIV/0!</v>
      </c>
      <c r="U40" s="232" t="e">
        <f>AVERAGE('Vize-1'!AD6:AD85)*G40/100</f>
        <v>#DIV/0!</v>
      </c>
      <c r="V40" s="232" t="e">
        <f>AVERAGE('Vize-1'!AD6:AD85)*H40/100</f>
        <v>#DIV/0!</v>
      </c>
      <c r="W40" s="232" t="e">
        <f>AVERAGE('Vize-1'!AD6:AD85)*I40/100</f>
        <v>#DIV/0!</v>
      </c>
      <c r="X40" s="232" t="e">
        <f>AVERAGE('Vize-1'!AD6:AD85)*J40/100</f>
        <v>#DIV/0!</v>
      </c>
      <c r="Y40" s="232" t="e">
        <f>AVERAGE('Vize-1'!AD6:AD85)*K40/100</f>
        <v>#DIV/0!</v>
      </c>
      <c r="Z40" s="232" t="e">
        <f>AVERAGE('Vize-1'!AD6:AD85)*L40/100</f>
        <v>#DIV/0!</v>
      </c>
      <c r="AA40" s="232" t="e">
        <f>AVERAGE('Vize-1'!AD6:AD85)*M40/100</f>
        <v>#DIV/0!</v>
      </c>
      <c r="AB40" s="232">
        <f>'NOT Baremi'!AC10</f>
        <v>0</v>
      </c>
    </row>
    <row r="41" spans="2:28" ht="13.8" x14ac:dyDescent="0.3">
      <c r="B41" s="339" t="s">
        <v>91</v>
      </c>
      <c r="C41" s="340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32">
        <f t="shared" si="0"/>
        <v>0</v>
      </c>
      <c r="P41" s="345" t="s">
        <v>91</v>
      </c>
      <c r="Q41" s="345"/>
      <c r="R41" s="232" t="e">
        <f>AVERAGE('Vize-1'!AE6:AE85)*D41/100</f>
        <v>#DIV/0!</v>
      </c>
      <c r="S41" s="232" t="e">
        <f>AVERAGE('Vize-1'!AE6:AE85)*E41/100</f>
        <v>#DIV/0!</v>
      </c>
      <c r="T41" s="232" t="e">
        <f>AVERAGE('Vize-1'!AE6:AE85)*F41/100</f>
        <v>#DIV/0!</v>
      </c>
      <c r="U41" s="232" t="e">
        <f>AVERAGE('Vize-1'!AE6:AE85)*G41/100</f>
        <v>#DIV/0!</v>
      </c>
      <c r="V41" s="232" t="e">
        <f>AVERAGE('Vize-1'!AE6:AE85)*H41/100</f>
        <v>#DIV/0!</v>
      </c>
      <c r="W41" s="232" t="e">
        <f>AVERAGE('Vize-1'!AE6:AE85)*I41/100</f>
        <v>#DIV/0!</v>
      </c>
      <c r="X41" s="232" t="e">
        <f>AVERAGE('Vize-1'!AE6:AE85)*J41/100</f>
        <v>#DIV/0!</v>
      </c>
      <c r="Y41" s="232" t="e">
        <f>AVERAGE('Vize-1'!AE6:AE85)*K41/100</f>
        <v>#DIV/0!</v>
      </c>
      <c r="Z41" s="232" t="e">
        <f>AVERAGE('Vize-1'!AE6:AE85)*L41/100</f>
        <v>#DIV/0!</v>
      </c>
      <c r="AA41" s="232" t="e">
        <f>AVERAGE('Vize-1'!AE6:AE85)*M41/100</f>
        <v>#DIV/0!</v>
      </c>
      <c r="AB41" s="232">
        <f>'NOT Baremi'!AD10</f>
        <v>0</v>
      </c>
    </row>
    <row r="42" spans="2:28" ht="13.8" x14ac:dyDescent="0.3">
      <c r="B42" s="339" t="s">
        <v>92</v>
      </c>
      <c r="C42" s="340"/>
      <c r="D42" s="241"/>
      <c r="E42" s="241"/>
      <c r="F42" s="241"/>
      <c r="G42" s="241"/>
      <c r="H42" s="241"/>
      <c r="I42" s="241"/>
      <c r="J42" s="241"/>
      <c r="K42" s="241"/>
      <c r="L42" s="241"/>
      <c r="M42" s="241"/>
      <c r="N42" s="232">
        <f t="shared" si="0"/>
        <v>0</v>
      </c>
      <c r="P42" s="345" t="s">
        <v>92</v>
      </c>
      <c r="Q42" s="345"/>
      <c r="R42" s="232" t="e">
        <f>AVERAGE('Vize-1'!AF6:AF85)*D42/100</f>
        <v>#DIV/0!</v>
      </c>
      <c r="S42" s="232" t="e">
        <f>AVERAGE('Vize-1'!AF6:AF85)*E42/100</f>
        <v>#DIV/0!</v>
      </c>
      <c r="T42" s="232" t="e">
        <f>AVERAGE('Vize-1'!AF6:AF85)*F42/100</f>
        <v>#DIV/0!</v>
      </c>
      <c r="U42" s="232" t="e">
        <f>AVERAGE('Vize-1'!AF6:AF85)*G42/100</f>
        <v>#DIV/0!</v>
      </c>
      <c r="V42" s="232" t="e">
        <f>AVERAGE('Vize-1'!AF6:AF85)*H42/100</f>
        <v>#DIV/0!</v>
      </c>
      <c r="W42" s="232" t="e">
        <f>AVERAGE('Vize-1'!AF6:AF85)*I42/100</f>
        <v>#DIV/0!</v>
      </c>
      <c r="X42" s="232" t="e">
        <f>AVERAGE('Vize-1'!AF6:AF85)*J42/100</f>
        <v>#DIV/0!</v>
      </c>
      <c r="Y42" s="232" t="e">
        <f>AVERAGE('Vize-1'!AF6:AF85)*K42/100</f>
        <v>#DIV/0!</v>
      </c>
      <c r="Z42" s="232" t="e">
        <f>AVERAGE('Vize-1'!AF6:AF85)*L42/100</f>
        <v>#DIV/0!</v>
      </c>
      <c r="AA42" s="232" t="e">
        <f>AVERAGE('Vize-1'!AF6:AF85)*M42/100</f>
        <v>#DIV/0!</v>
      </c>
      <c r="AB42" s="232">
        <f>'NOT Baremi'!AE10</f>
        <v>0</v>
      </c>
    </row>
    <row r="43" spans="2:28" ht="13.8" x14ac:dyDescent="0.3">
      <c r="B43" s="339" t="s">
        <v>93</v>
      </c>
      <c r="C43" s="340"/>
      <c r="D43" s="241"/>
      <c r="E43" s="241"/>
      <c r="F43" s="241"/>
      <c r="G43" s="241"/>
      <c r="H43" s="241"/>
      <c r="I43" s="241"/>
      <c r="J43" s="241"/>
      <c r="K43" s="241"/>
      <c r="L43" s="241"/>
      <c r="M43" s="241"/>
      <c r="N43" s="232">
        <f t="shared" si="0"/>
        <v>0</v>
      </c>
      <c r="P43" s="345" t="s">
        <v>93</v>
      </c>
      <c r="Q43" s="345"/>
      <c r="R43" s="232" t="e">
        <f>AVERAGE('Vize-1'!AG6:AG85)*D43/100</f>
        <v>#DIV/0!</v>
      </c>
      <c r="S43" s="232" t="e">
        <f>AVERAGE('Vize-1'!AG6:AG85)*E43/100</f>
        <v>#DIV/0!</v>
      </c>
      <c r="T43" s="232" t="e">
        <f>AVERAGE('Vize-1'!AG6:AG85)*F43/100</f>
        <v>#DIV/0!</v>
      </c>
      <c r="U43" s="232" t="e">
        <f>AVERAGE('Vize-1'!AG6:AG85)*G43/100</f>
        <v>#DIV/0!</v>
      </c>
      <c r="V43" s="232" t="e">
        <f>AVERAGE('Vize-1'!AG6:AG85)*H43/100</f>
        <v>#DIV/0!</v>
      </c>
      <c r="W43" s="232" t="e">
        <f>AVERAGE('Vize-1'!AG6:AG85)*I43/100</f>
        <v>#DIV/0!</v>
      </c>
      <c r="X43" s="232" t="e">
        <f>AVERAGE('Vize-1'!AG6:AG85)*J43/100</f>
        <v>#DIV/0!</v>
      </c>
      <c r="Y43" s="232" t="e">
        <f>AVERAGE('Vize-1'!AG6:AG85)*K43/100</f>
        <v>#DIV/0!</v>
      </c>
      <c r="Z43" s="232" t="e">
        <f>AVERAGE('Vize-1'!AG6:AG85)*L43/100</f>
        <v>#DIV/0!</v>
      </c>
      <c r="AA43" s="232" t="e">
        <f>AVERAGE('Vize-1'!AG6:AG85)*M43/100</f>
        <v>#DIV/0!</v>
      </c>
      <c r="AB43" s="232">
        <f>'NOT Baremi'!AF10</f>
        <v>0</v>
      </c>
    </row>
    <row r="44" spans="2:28" ht="13.8" x14ac:dyDescent="0.3">
      <c r="B44" s="339" t="s">
        <v>94</v>
      </c>
      <c r="C44" s="340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32">
        <f t="shared" si="0"/>
        <v>0</v>
      </c>
      <c r="P44" s="345" t="s">
        <v>94</v>
      </c>
      <c r="Q44" s="345"/>
      <c r="R44" s="232" t="e">
        <f>AVERAGE('Vize-1'!AH6:AH85)*D44/100</f>
        <v>#DIV/0!</v>
      </c>
      <c r="S44" s="232" t="e">
        <f>AVERAGE('Vize-1'!AH6:AH85)*E44/100</f>
        <v>#DIV/0!</v>
      </c>
      <c r="T44" s="232" t="e">
        <f>AVERAGE('Vize-1'!AH6:AH85)*F44/100</f>
        <v>#DIV/0!</v>
      </c>
      <c r="U44" s="232" t="e">
        <f>AVERAGE('Vize-1'!AH6:AH85)*G44/100</f>
        <v>#DIV/0!</v>
      </c>
      <c r="V44" s="232" t="e">
        <f>AVERAGE('Vize-1'!AH6:AH85)*H44/100</f>
        <v>#DIV/0!</v>
      </c>
      <c r="W44" s="232" t="e">
        <f>AVERAGE('Vize-1'!AH6:AH85)*I44/100</f>
        <v>#DIV/0!</v>
      </c>
      <c r="X44" s="232" t="e">
        <f>AVERAGE('Vize-1'!AH6:AH85)*J44/100</f>
        <v>#DIV/0!</v>
      </c>
      <c r="Y44" s="232" t="e">
        <f>AVERAGE('Vize-1'!AH6:AH85)*K44/100</f>
        <v>#DIV/0!</v>
      </c>
      <c r="Z44" s="232" t="e">
        <f>AVERAGE('Vize-1'!AH6:AH85)*L44/100</f>
        <v>#DIV/0!</v>
      </c>
      <c r="AA44" s="232" t="e">
        <f>AVERAGE('Vize-1'!AH6:AH85)*M44/100</f>
        <v>#DIV/0!</v>
      </c>
      <c r="AB44" s="232">
        <f>'NOT Baremi'!AG10</f>
        <v>0</v>
      </c>
    </row>
    <row r="45" spans="2:28" ht="13.8" x14ac:dyDescent="0.3">
      <c r="B45" s="339" t="s">
        <v>95</v>
      </c>
      <c r="C45" s="340"/>
      <c r="D45" s="241"/>
      <c r="E45" s="241"/>
      <c r="F45" s="241"/>
      <c r="G45" s="241"/>
      <c r="H45" s="241"/>
      <c r="I45" s="241"/>
      <c r="J45" s="241"/>
      <c r="K45" s="241"/>
      <c r="L45" s="241"/>
      <c r="M45" s="241"/>
      <c r="N45" s="232">
        <f t="shared" si="0"/>
        <v>0</v>
      </c>
      <c r="P45" s="345" t="s">
        <v>95</v>
      </c>
      <c r="Q45" s="345"/>
      <c r="R45" s="232" t="e">
        <f>AVERAGE('Vize-1'!AI6:AI85)*D45/100</f>
        <v>#DIV/0!</v>
      </c>
      <c r="S45" s="232" t="e">
        <f>AVERAGE('Vize-1'!AI6:AI85)*E45/100</f>
        <v>#DIV/0!</v>
      </c>
      <c r="T45" s="232" t="e">
        <f>AVERAGE('Vize-1'!AI6:AI85)*F45/100</f>
        <v>#DIV/0!</v>
      </c>
      <c r="U45" s="232" t="e">
        <f>AVERAGE('Vize-1'!AI6:AI85)*G45/100</f>
        <v>#DIV/0!</v>
      </c>
      <c r="V45" s="232" t="e">
        <f>AVERAGE('Vize-1'!AI6:AI85)*H45/100</f>
        <v>#DIV/0!</v>
      </c>
      <c r="W45" s="232" t="e">
        <f>AVERAGE('Vize-1'!AI6:AI85)*I45/100</f>
        <v>#DIV/0!</v>
      </c>
      <c r="X45" s="232" t="e">
        <f>AVERAGE('Vize-1'!AI6:AI85)*J45/100</f>
        <v>#DIV/0!</v>
      </c>
      <c r="Y45" s="232" t="e">
        <f>AVERAGE('Vize-1'!AI6:AI85)*K45/100</f>
        <v>#DIV/0!</v>
      </c>
      <c r="Z45" s="232" t="e">
        <f>AVERAGE('Vize-1'!AI6:AI85)*L45/100</f>
        <v>#DIV/0!</v>
      </c>
      <c r="AA45" s="232" t="e">
        <f>AVERAGE('Vize-1'!AI6:AI85)*M45/100</f>
        <v>#DIV/0!</v>
      </c>
      <c r="AB45" s="232">
        <f>'NOT Baremi'!AH10</f>
        <v>0</v>
      </c>
    </row>
    <row r="46" spans="2:28" ht="13.8" x14ac:dyDescent="0.3">
      <c r="B46" s="339" t="s">
        <v>96</v>
      </c>
      <c r="C46" s="340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32">
        <f t="shared" si="0"/>
        <v>0</v>
      </c>
      <c r="P46" s="345" t="s">
        <v>96</v>
      </c>
      <c r="Q46" s="345"/>
      <c r="R46" s="232" t="e">
        <f>AVERAGE('Vize-1'!AJ6:AJ85)*D46/100</f>
        <v>#DIV/0!</v>
      </c>
      <c r="S46" s="232" t="e">
        <f>AVERAGE('Vize-1'!AJ6:AJ85)*E46/100</f>
        <v>#DIV/0!</v>
      </c>
      <c r="T46" s="232" t="e">
        <f>AVERAGE('Vize-1'!AJ6:AJ85)*F46/100</f>
        <v>#DIV/0!</v>
      </c>
      <c r="U46" s="232" t="e">
        <f>AVERAGE('Vize-1'!AJ6:AJ85)*G46/100</f>
        <v>#DIV/0!</v>
      </c>
      <c r="V46" s="232" t="e">
        <f>AVERAGE('Vize-1'!AJ6:AJ85)*H46/100</f>
        <v>#DIV/0!</v>
      </c>
      <c r="W46" s="232" t="e">
        <f>AVERAGE('Vize-1'!AJ6:AJ85)*I46/100</f>
        <v>#DIV/0!</v>
      </c>
      <c r="X46" s="232" t="e">
        <f>AVERAGE('Vize-1'!AJ6:AJ85)*J46/100</f>
        <v>#DIV/0!</v>
      </c>
      <c r="Y46" s="232" t="e">
        <f>AVERAGE('Vize-1'!AJ6:AJ85)*K46/100</f>
        <v>#DIV/0!</v>
      </c>
      <c r="Z46" s="232" t="e">
        <f>AVERAGE('Vize-1'!AJ6:AJ85)*L46/100</f>
        <v>#DIV/0!</v>
      </c>
      <c r="AA46" s="232" t="e">
        <f>AVERAGE('Vize-1'!AJ6:AJ85)*M46/100</f>
        <v>#DIV/0!</v>
      </c>
      <c r="AB46" s="232">
        <f>'NOT Baremi'!AI10</f>
        <v>0</v>
      </c>
    </row>
    <row r="47" spans="2:28" ht="13.8" x14ac:dyDescent="0.3">
      <c r="B47" s="339" t="s">
        <v>97</v>
      </c>
      <c r="C47" s="340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32">
        <f t="shared" si="0"/>
        <v>0</v>
      </c>
      <c r="P47" s="345" t="s">
        <v>97</v>
      </c>
      <c r="Q47" s="345"/>
      <c r="R47" s="232" t="e">
        <f>AVERAGE('Vize-1'!AK6:AK85)*D47/100</f>
        <v>#DIV/0!</v>
      </c>
      <c r="S47" s="232" t="e">
        <f>AVERAGE('Vize-1'!AK6:AK85)*E47/100</f>
        <v>#DIV/0!</v>
      </c>
      <c r="T47" s="232" t="e">
        <f>AVERAGE('Vize-1'!AK6:AK85)*F47/100</f>
        <v>#DIV/0!</v>
      </c>
      <c r="U47" s="232" t="e">
        <f>AVERAGE('Vize-1'!AK6:AK85)*G47/100</f>
        <v>#DIV/0!</v>
      </c>
      <c r="V47" s="232" t="e">
        <f>AVERAGE('Vize-1'!AK6:AK85)*H47/100</f>
        <v>#DIV/0!</v>
      </c>
      <c r="W47" s="232" t="e">
        <f>AVERAGE('Vize-1'!AK6:AK85)*I47/100</f>
        <v>#DIV/0!</v>
      </c>
      <c r="X47" s="232" t="e">
        <f>AVERAGE('Vize-1'!AK6:AK85)*J47/100</f>
        <v>#DIV/0!</v>
      </c>
      <c r="Y47" s="232" t="e">
        <f>AVERAGE('Vize-1'!AK6:AK85)*K47/100</f>
        <v>#DIV/0!</v>
      </c>
      <c r="Z47" s="232" t="e">
        <f>AVERAGE('Vize-1'!AK6:AK85)*L47/100</f>
        <v>#DIV/0!</v>
      </c>
      <c r="AA47" s="232" t="e">
        <f>AVERAGE('Vize-1'!AK6:AK85)*M47/100</f>
        <v>#DIV/0!</v>
      </c>
      <c r="AB47" s="232">
        <f>'NOT Baremi'!AJ10</f>
        <v>0</v>
      </c>
    </row>
    <row r="48" spans="2:28" ht="13.8" x14ac:dyDescent="0.3">
      <c r="B48" s="339" t="s">
        <v>98</v>
      </c>
      <c r="C48" s="340"/>
      <c r="D48" s="241"/>
      <c r="E48" s="241"/>
      <c r="F48" s="241"/>
      <c r="G48" s="241"/>
      <c r="H48" s="241"/>
      <c r="I48" s="241"/>
      <c r="J48" s="241"/>
      <c r="K48" s="241"/>
      <c r="L48" s="241"/>
      <c r="M48" s="241"/>
      <c r="N48" s="232">
        <f t="shared" si="0"/>
        <v>0</v>
      </c>
      <c r="P48" s="345" t="s">
        <v>98</v>
      </c>
      <c r="Q48" s="345"/>
      <c r="R48" s="232" t="e">
        <f>AVERAGE('Vize-1'!AL6:AL85)*D48/100</f>
        <v>#DIV/0!</v>
      </c>
      <c r="S48" s="232" t="e">
        <f>AVERAGE('Vize-1'!AL6:AL85)*E48/100</f>
        <v>#DIV/0!</v>
      </c>
      <c r="T48" s="232" t="e">
        <f>AVERAGE('Vize-1'!AL6:AL85)*F48/100</f>
        <v>#DIV/0!</v>
      </c>
      <c r="U48" s="232" t="e">
        <f>AVERAGE('Vize-1'!AL6:AL85)*G48/100</f>
        <v>#DIV/0!</v>
      </c>
      <c r="V48" s="232" t="e">
        <f>AVERAGE('Vize-1'!AL6:AL85)*H48/100</f>
        <v>#DIV/0!</v>
      </c>
      <c r="W48" s="232" t="e">
        <f>AVERAGE('Vize-1'!AL6:AL85)*I48/100</f>
        <v>#DIV/0!</v>
      </c>
      <c r="X48" s="232" t="e">
        <f>AVERAGE('Vize-1'!AL6:AL85)*J48/100</f>
        <v>#DIV/0!</v>
      </c>
      <c r="Y48" s="232" t="e">
        <f>AVERAGE('Vize-1'!AL6:AL85)*K48/100</f>
        <v>#DIV/0!</v>
      </c>
      <c r="Z48" s="232" t="e">
        <f>AVERAGE('Vize-1'!AL6:AL85)*L48/100</f>
        <v>#DIV/0!</v>
      </c>
      <c r="AA48" s="232" t="e">
        <f>AVERAGE('Vize-1'!AL6:AL85)*M48/100</f>
        <v>#DIV/0!</v>
      </c>
      <c r="AB48" s="232">
        <f>'NOT Baremi'!AK10</f>
        <v>0</v>
      </c>
    </row>
    <row r="49" spans="2:28" ht="13.8" x14ac:dyDescent="0.3">
      <c r="B49" s="339" t="s">
        <v>99</v>
      </c>
      <c r="C49" s="340"/>
      <c r="D49" s="241"/>
      <c r="E49" s="241"/>
      <c r="F49" s="241"/>
      <c r="G49" s="241"/>
      <c r="H49" s="241"/>
      <c r="I49" s="241"/>
      <c r="J49" s="241"/>
      <c r="K49" s="241"/>
      <c r="L49" s="241"/>
      <c r="M49" s="241"/>
      <c r="N49" s="232">
        <f t="shared" si="0"/>
        <v>0</v>
      </c>
      <c r="P49" s="345" t="s">
        <v>99</v>
      </c>
      <c r="Q49" s="345"/>
      <c r="R49" s="232" t="e">
        <f>AVERAGE('Vize-1'!AM6:AM85)*D49/100</f>
        <v>#DIV/0!</v>
      </c>
      <c r="S49" s="232" t="e">
        <f>AVERAGE('Vize-1'!AM6:AM85)*E49/100</f>
        <v>#DIV/0!</v>
      </c>
      <c r="T49" s="232" t="e">
        <f>AVERAGE('Vize-1'!AM6:AM85)*F49/100</f>
        <v>#DIV/0!</v>
      </c>
      <c r="U49" s="232" t="e">
        <f>AVERAGE('Vize-1'!AM6:AM85)*G49/100</f>
        <v>#DIV/0!</v>
      </c>
      <c r="V49" s="232" t="e">
        <f>AVERAGE('Vize-1'!AM6:AM85)*H49/100</f>
        <v>#DIV/0!</v>
      </c>
      <c r="W49" s="232" t="e">
        <f>AVERAGE('Vize-1'!AM6:AM85)*I49/100</f>
        <v>#DIV/0!</v>
      </c>
      <c r="X49" s="232" t="e">
        <f>AVERAGE('Vize-1'!AM6:AM85)*J49/100</f>
        <v>#DIV/0!</v>
      </c>
      <c r="Y49" s="232" t="e">
        <f>AVERAGE('Vize-1'!AM6:AM85)*K49/100</f>
        <v>#DIV/0!</v>
      </c>
      <c r="Z49" s="232" t="e">
        <f>AVERAGE('Vize-1'!AM6:AM85)*L49/100</f>
        <v>#DIV/0!</v>
      </c>
      <c r="AA49" s="232" t="e">
        <f>AVERAGE('Vize-1'!AM6:AM85)*M49/100</f>
        <v>#DIV/0!</v>
      </c>
      <c r="AB49" s="232">
        <f>'NOT Baremi'!AL10</f>
        <v>0</v>
      </c>
    </row>
    <row r="50" spans="2:28" ht="13.8" x14ac:dyDescent="0.3">
      <c r="B50" s="339" t="s">
        <v>100</v>
      </c>
      <c r="C50" s="340"/>
      <c r="D50" s="241"/>
      <c r="E50" s="241"/>
      <c r="F50" s="241"/>
      <c r="G50" s="241"/>
      <c r="H50" s="241"/>
      <c r="I50" s="241"/>
      <c r="J50" s="241"/>
      <c r="K50" s="241"/>
      <c r="L50" s="241"/>
      <c r="M50" s="241"/>
      <c r="N50" s="232">
        <f t="shared" si="0"/>
        <v>0</v>
      </c>
      <c r="P50" s="345" t="s">
        <v>100</v>
      </c>
      <c r="Q50" s="345"/>
      <c r="R50" s="232" t="e">
        <f>AVERAGE('Vize-1'!AN6:AN85)*D50/100</f>
        <v>#DIV/0!</v>
      </c>
      <c r="S50" s="232" t="e">
        <f>AVERAGE('Vize-1'!AN6:AN85)*E50/100</f>
        <v>#DIV/0!</v>
      </c>
      <c r="T50" s="232" t="e">
        <f>AVERAGE('Vize-1'!AN6:AN85)*F50/100</f>
        <v>#DIV/0!</v>
      </c>
      <c r="U50" s="232" t="e">
        <f>AVERAGE('Vize-1'!AN6:AN85)*G50/100</f>
        <v>#DIV/0!</v>
      </c>
      <c r="V50" s="232" t="e">
        <f>AVERAGE('Vize-1'!AN6:AN85)*H50/100</f>
        <v>#DIV/0!</v>
      </c>
      <c r="W50" s="232" t="e">
        <f>AVERAGE('Vize-1'!AN6:AN85)*I50/100</f>
        <v>#DIV/0!</v>
      </c>
      <c r="X50" s="232" t="e">
        <f>AVERAGE('Vize-1'!AN6:AN85)*J50/100</f>
        <v>#DIV/0!</v>
      </c>
      <c r="Y50" s="232" t="e">
        <f>AVERAGE('Vize-1'!AN6:AN85)*K50/100</f>
        <v>#DIV/0!</v>
      </c>
      <c r="Z50" s="232" t="e">
        <f>AVERAGE('Vize-1'!AN6:AN85)*L50/100</f>
        <v>#DIV/0!</v>
      </c>
      <c r="AA50" s="232" t="e">
        <f>AVERAGE('Vize-1'!AN6:AN85)*M50/100</f>
        <v>#DIV/0!</v>
      </c>
      <c r="AB50" s="232">
        <f>'NOT Baremi'!AM10</f>
        <v>0</v>
      </c>
    </row>
    <row r="51" spans="2:28" ht="13.8" x14ac:dyDescent="0.3">
      <c r="B51" s="339" t="s">
        <v>101</v>
      </c>
      <c r="C51" s="340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32">
        <f t="shared" si="0"/>
        <v>0</v>
      </c>
      <c r="P51" s="345" t="s">
        <v>101</v>
      </c>
      <c r="Q51" s="345"/>
      <c r="R51" s="232" t="e">
        <f>AVERAGE('Vize-1'!AO6:AO85)*D51/100</f>
        <v>#DIV/0!</v>
      </c>
      <c r="S51" s="232" t="e">
        <f>AVERAGE('Vize-1'!AO6:AO85)*E51/100</f>
        <v>#DIV/0!</v>
      </c>
      <c r="T51" s="232" t="e">
        <f>AVERAGE('Vize-1'!AO6:AO85)*F51/100</f>
        <v>#DIV/0!</v>
      </c>
      <c r="U51" s="232" t="e">
        <f>AVERAGE('Vize-1'!AO6:AO85)*G51/100</f>
        <v>#DIV/0!</v>
      </c>
      <c r="V51" s="232" t="e">
        <f>AVERAGE('Vize-1'!AO6:AO85)*H51/100</f>
        <v>#DIV/0!</v>
      </c>
      <c r="W51" s="232" t="e">
        <f>AVERAGE('Vize-1'!AO6:AO85)*I51/100</f>
        <v>#DIV/0!</v>
      </c>
      <c r="X51" s="232" t="e">
        <f>AVERAGE('Vize-1'!AO6:AO85)*J51/100</f>
        <v>#DIV/0!</v>
      </c>
      <c r="Y51" s="232" t="e">
        <f>AVERAGE('Vize-1'!AO6:AO85)*K51/100</f>
        <v>#DIV/0!</v>
      </c>
      <c r="Z51" s="232" t="e">
        <f>AVERAGE('Vize-1'!AO6:AO85)*L51/100</f>
        <v>#DIV/0!</v>
      </c>
      <c r="AA51" s="232" t="e">
        <f>AVERAGE('Vize-1'!AO6:AO85)*M51/100</f>
        <v>#DIV/0!</v>
      </c>
      <c r="AB51" s="232">
        <f>'NOT Baremi'!AN10</f>
        <v>0</v>
      </c>
    </row>
    <row r="52" spans="2:28" ht="13.8" x14ac:dyDescent="0.3">
      <c r="B52" s="339" t="s">
        <v>102</v>
      </c>
      <c r="C52" s="340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32">
        <f t="shared" si="0"/>
        <v>0</v>
      </c>
      <c r="P52" s="345" t="s">
        <v>102</v>
      </c>
      <c r="Q52" s="345"/>
      <c r="R52" s="232" t="e">
        <f>AVERAGE('Vize-1'!AP6:AP85)*D52/100</f>
        <v>#DIV/0!</v>
      </c>
      <c r="S52" s="232" t="e">
        <f>AVERAGE('Vize-1'!AP6:AP85)*E52/100</f>
        <v>#DIV/0!</v>
      </c>
      <c r="T52" s="232" t="e">
        <f>AVERAGE('Vize-1'!AP6:AP85)*F52/100</f>
        <v>#DIV/0!</v>
      </c>
      <c r="U52" s="232" t="e">
        <f>AVERAGE('Vize-1'!AP6:AP85)*G52/100</f>
        <v>#DIV/0!</v>
      </c>
      <c r="V52" s="232" t="e">
        <f>AVERAGE('Vize-1'!AP6:AP85)*H52/100</f>
        <v>#DIV/0!</v>
      </c>
      <c r="W52" s="232" t="e">
        <f>AVERAGE('Vize-1'!AP6:AP85)*I52/100</f>
        <v>#DIV/0!</v>
      </c>
      <c r="X52" s="232" t="e">
        <f>AVERAGE('Vize-1'!AP6:AP85)*J52/100</f>
        <v>#DIV/0!</v>
      </c>
      <c r="Y52" s="232" t="e">
        <f>AVERAGE('Vize-1'!AP6:AP85)*K52/100</f>
        <v>#DIV/0!</v>
      </c>
      <c r="Z52" s="232" t="e">
        <f>AVERAGE('Vize-1'!AP6:AP85)*L52/100</f>
        <v>#DIV/0!</v>
      </c>
      <c r="AA52" s="232" t="e">
        <f>AVERAGE('Vize-1'!AP6:AP85)*M52/100</f>
        <v>#DIV/0!</v>
      </c>
      <c r="AB52" s="232">
        <f>'NOT Baremi'!AO10</f>
        <v>0</v>
      </c>
    </row>
    <row r="53" spans="2:28" ht="13.8" x14ac:dyDescent="0.3">
      <c r="B53" s="339" t="s">
        <v>103</v>
      </c>
      <c r="C53" s="340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32">
        <f t="shared" si="0"/>
        <v>0</v>
      </c>
      <c r="P53" s="345" t="s">
        <v>103</v>
      </c>
      <c r="Q53" s="345"/>
      <c r="R53" s="232" t="e">
        <f>AVERAGE('Vize-1'!AQ6:AQ85)*D53/100</f>
        <v>#DIV/0!</v>
      </c>
      <c r="S53" s="232" t="e">
        <f>AVERAGE('Vize-1'!AQ6:AQ85)*E53/100</f>
        <v>#DIV/0!</v>
      </c>
      <c r="T53" s="232" t="e">
        <f>AVERAGE('Vize-1'!AQ6:AQ85)*F53/100</f>
        <v>#DIV/0!</v>
      </c>
      <c r="U53" s="232" t="e">
        <f>AVERAGE('Vize-1'!AQ6:AQ85)*G53/100</f>
        <v>#DIV/0!</v>
      </c>
      <c r="V53" s="232" t="e">
        <f>AVERAGE('Vize-1'!AQ6:AQ85)*H53/100</f>
        <v>#DIV/0!</v>
      </c>
      <c r="W53" s="232" t="e">
        <f>AVERAGE('Vize-1'!AQ6:AQ85)*I53/100</f>
        <v>#DIV/0!</v>
      </c>
      <c r="X53" s="232" t="e">
        <f>AVERAGE('Vize-1'!AQ6:AQ85)*J53/100</f>
        <v>#DIV/0!</v>
      </c>
      <c r="Y53" s="232" t="e">
        <f>AVERAGE('Vize-1'!AQ6:AQ85)*K53/100</f>
        <v>#DIV/0!</v>
      </c>
      <c r="Z53" s="232" t="e">
        <f>AVERAGE('Vize-1'!AQ6:AQ85)*L53/100</f>
        <v>#DIV/0!</v>
      </c>
      <c r="AA53" s="232" t="e">
        <f>AVERAGE('Vize-1'!AQ6:AQ85)*M53/100</f>
        <v>#DIV/0!</v>
      </c>
      <c r="AB53" s="232">
        <f>'NOT Baremi'!AP10</f>
        <v>0</v>
      </c>
    </row>
    <row r="54" spans="2:28" ht="13.8" x14ac:dyDescent="0.3">
      <c r="B54" s="339" t="s">
        <v>104</v>
      </c>
      <c r="C54" s="340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32">
        <f t="shared" si="0"/>
        <v>0</v>
      </c>
      <c r="P54" s="345" t="s">
        <v>104</v>
      </c>
      <c r="Q54" s="345"/>
      <c r="R54" s="232" t="e">
        <f>AVERAGE('Vize-1'!AR6:AR85)*D54/100</f>
        <v>#DIV/0!</v>
      </c>
      <c r="S54" s="232" t="e">
        <f>AVERAGE('Vize-1'!AR6:AR85)*E54/100</f>
        <v>#DIV/0!</v>
      </c>
      <c r="T54" s="232" t="e">
        <f>AVERAGE('Vize-1'!AR6:AR85)*F54/100</f>
        <v>#DIV/0!</v>
      </c>
      <c r="U54" s="232" t="e">
        <f>AVERAGE('Vize-1'!AR6:AR85)*G54/100</f>
        <v>#DIV/0!</v>
      </c>
      <c r="V54" s="232" t="e">
        <f>AVERAGE('Vize-1'!AR6:AR85)*H54/100</f>
        <v>#DIV/0!</v>
      </c>
      <c r="W54" s="232" t="e">
        <f>AVERAGE('Vize-1'!AR6:AR85)*I54/100</f>
        <v>#DIV/0!</v>
      </c>
      <c r="X54" s="232" t="e">
        <f>AVERAGE('Vize-1'!AR6:AR85)*J54/100</f>
        <v>#DIV/0!</v>
      </c>
      <c r="Y54" s="232" t="e">
        <f>AVERAGE('Vize-1'!AR6:AR85)*K54/100</f>
        <v>#DIV/0!</v>
      </c>
      <c r="Z54" s="232" t="e">
        <f>AVERAGE('Vize-1'!AR6:AR85)*L54/100</f>
        <v>#DIV/0!</v>
      </c>
      <c r="AA54" s="232" t="e">
        <f>AVERAGE('Vize-1'!AR6:AR85)*M54/100</f>
        <v>#DIV/0!</v>
      </c>
      <c r="AB54" s="232">
        <f>'NOT Baremi'!AQ10</f>
        <v>0</v>
      </c>
    </row>
    <row r="55" spans="2:28" ht="13.8" x14ac:dyDescent="0.3">
      <c r="B55" s="339" t="s">
        <v>105</v>
      </c>
      <c r="C55" s="340"/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32">
        <f t="shared" si="0"/>
        <v>0</v>
      </c>
      <c r="P55" s="345" t="s">
        <v>105</v>
      </c>
      <c r="Q55" s="345"/>
      <c r="R55" s="232" t="e">
        <f>AVERAGE('Vize-1'!AS6:AS85)*D55/100</f>
        <v>#DIV/0!</v>
      </c>
      <c r="S55" s="232" t="e">
        <f>AVERAGE('Vize-1'!AS6:AS85)*E55/100</f>
        <v>#DIV/0!</v>
      </c>
      <c r="T55" s="232" t="e">
        <f>AVERAGE('Vize-1'!AS6:AS85)*F55/100</f>
        <v>#DIV/0!</v>
      </c>
      <c r="U55" s="232" t="e">
        <f>AVERAGE('Vize-1'!AS6:AS85)*G55/100</f>
        <v>#DIV/0!</v>
      </c>
      <c r="V55" s="232" t="e">
        <f>AVERAGE('Vize-1'!AS6:AS85)*H55/100</f>
        <v>#DIV/0!</v>
      </c>
      <c r="W55" s="232" t="e">
        <f>AVERAGE('Vize-1'!AS6:AS85)*I55/100</f>
        <v>#DIV/0!</v>
      </c>
      <c r="X55" s="232" t="e">
        <f>AVERAGE('Vize-1'!AS6:AS85)*J55/100</f>
        <v>#DIV/0!</v>
      </c>
      <c r="Y55" s="232" t="e">
        <f>AVERAGE('Vize-1'!AS6:AS85)*K55/100</f>
        <v>#DIV/0!</v>
      </c>
      <c r="Z55" s="232" t="e">
        <f>AVERAGE('Vize-1'!AS6:AS85)*L55/100</f>
        <v>#DIV/0!</v>
      </c>
      <c r="AA55" s="232" t="e">
        <f>AVERAGE('Vize-1'!AS6:AS85)*M55/100</f>
        <v>#DIV/0!</v>
      </c>
      <c r="AB55" s="232">
        <f>'NOT Baremi'!AR10</f>
        <v>0</v>
      </c>
    </row>
    <row r="56" spans="2:28" ht="13.8" x14ac:dyDescent="0.3">
      <c r="P56" s="345" t="s">
        <v>132</v>
      </c>
      <c r="Q56" s="345"/>
      <c r="R56" s="232">
        <f>COUNTA(D16:D55)</f>
        <v>0</v>
      </c>
      <c r="S56" s="232">
        <f>COUNTA(E16:E55)</f>
        <v>0</v>
      </c>
      <c r="T56" s="232">
        <f t="shared" ref="T56:AA56" si="1">COUNTA(F16:F55)</f>
        <v>0</v>
      </c>
      <c r="U56" s="232">
        <f t="shared" si="1"/>
        <v>0</v>
      </c>
      <c r="V56" s="232">
        <f t="shared" si="1"/>
        <v>0</v>
      </c>
      <c r="W56" s="232">
        <f t="shared" si="1"/>
        <v>0</v>
      </c>
      <c r="X56" s="232">
        <f t="shared" si="1"/>
        <v>0</v>
      </c>
      <c r="Y56" s="232">
        <f t="shared" si="1"/>
        <v>0</v>
      </c>
      <c r="Z56" s="232">
        <f t="shared" si="1"/>
        <v>0</v>
      </c>
      <c r="AA56" s="232">
        <f t="shared" si="1"/>
        <v>0</v>
      </c>
      <c r="AB56" s="232"/>
    </row>
    <row r="57" spans="2:28" ht="13.8" x14ac:dyDescent="0.3">
      <c r="P57" s="345" t="s">
        <v>133</v>
      </c>
      <c r="Q57" s="345"/>
      <c r="R57" s="234" t="e" cm="1">
        <f t="array" ref="R57">(AVERAGE(IF(D16:D55&lt;&gt;0,R16:R55)))*100/(AVERAGE(IF(D16:D55&lt;&gt;0,AB16:AB55)))</f>
        <v>#DIV/0!</v>
      </c>
      <c r="S57" s="234" t="e" cm="1">
        <f t="array" ref="S57">(AVERAGE(IF(E16:E55&lt;&gt;0,S16:S55)))*100/(AVERAGE(IF(E16:E55&lt;&gt;0,AB16:AB55)))</f>
        <v>#DIV/0!</v>
      </c>
      <c r="T57" s="234" t="e" cm="1">
        <f t="array" ref="T57">(AVERAGE(IF(F16:F55&lt;&gt;0,T16:T55)))*100/(AVERAGE(IF(F16:F55&lt;&gt;0,AB16:AB55)))</f>
        <v>#DIV/0!</v>
      </c>
      <c r="U57" s="234" t="e" cm="1">
        <f t="array" ref="U57">(AVERAGE(IF(G16:G55&lt;&gt;0,U16:U55)))*100/(AVERAGE(IF(G16:G55&lt;&gt;0,AB16:AB55)))</f>
        <v>#DIV/0!</v>
      </c>
      <c r="V57" s="234" t="e" cm="1">
        <f t="array" ref="V57">(AVERAGE(IF(H16:H55&lt;&gt;0,V16:V55)))*100/(AVERAGE(IF(H16:H55&lt;&gt;0,AB16:AB55)))</f>
        <v>#DIV/0!</v>
      </c>
      <c r="W57" s="234" t="e" cm="1">
        <f t="array" ref="W57">(AVERAGE(IF(I16:I55&lt;&gt;0,W16:W55)))*100/(AVERAGE(IF(I16:I55&lt;&gt;0,AB16:AB55)))</f>
        <v>#DIV/0!</v>
      </c>
      <c r="X57" s="234" t="e" cm="1">
        <f t="array" ref="X57">(AVERAGE(IF(J16:J55&lt;&gt;0,X16:X55)))*100/(AVERAGE(IF(J16:J55&lt;&gt;0,AB16:AB55)))</f>
        <v>#DIV/0!</v>
      </c>
      <c r="Y57" s="234" t="e" cm="1">
        <f t="array" ref="Y57">(AVERAGE(IF(K16:K55&lt;&gt;0,Y16:Y55)))*100/(AVERAGE(IF(K16:K55&lt;&gt;0,AB16:AB55)))</f>
        <v>#DIV/0!</v>
      </c>
      <c r="Z57" s="234" t="e" cm="1">
        <f t="array" ref="Z57">(AVERAGE(IF(L16:L55&lt;&gt;0,Z16:Z55)))*100/(AVERAGE(IF(L16:L55&lt;&gt;0,AB16:AB55)))</f>
        <v>#DIV/0!</v>
      </c>
      <c r="AA57" s="234" t="e" cm="1">
        <f t="array" ref="AA57">(AVERAGE(IF(M16:M55&lt;&gt;0,AA16:AA55)))*100/(AVERAGE(IF(M16:M55&lt;&gt;0,AB16:AB55)))</f>
        <v>#DIV/0!</v>
      </c>
      <c r="AB57" s="232"/>
    </row>
    <row r="58" spans="2:28" ht="13.8" x14ac:dyDescent="0.3">
      <c r="P58" s="231"/>
      <c r="Q58" s="231"/>
      <c r="R58" s="235"/>
    </row>
    <row r="59" spans="2:28" ht="13.8" x14ac:dyDescent="0.3">
      <c r="P59" s="231"/>
      <c r="Q59" s="231"/>
      <c r="R59" s="235"/>
    </row>
    <row r="60" spans="2:28" ht="15.6" x14ac:dyDescent="0.3">
      <c r="B60" s="341" t="s">
        <v>108</v>
      </c>
      <c r="C60" s="341"/>
      <c r="D60" s="341"/>
      <c r="E60" s="341"/>
      <c r="F60" s="341"/>
      <c r="G60" s="341"/>
      <c r="H60" s="341"/>
      <c r="I60" s="341"/>
      <c r="J60" s="341"/>
      <c r="K60" s="341"/>
      <c r="L60" s="341"/>
      <c r="M60" s="341"/>
      <c r="N60" s="341"/>
      <c r="P60" s="342" t="s">
        <v>112</v>
      </c>
      <c r="Q60" s="343"/>
      <c r="R60" s="343"/>
      <c r="S60" s="343"/>
      <c r="T60" s="343"/>
      <c r="U60" s="343"/>
      <c r="V60" s="343"/>
      <c r="W60" s="343"/>
      <c r="X60" s="343"/>
      <c r="Y60" s="343"/>
      <c r="Z60" s="343"/>
      <c r="AA60" s="343"/>
      <c r="AB60" s="344"/>
    </row>
    <row r="61" spans="2:28" ht="13.8" x14ac:dyDescent="0.3">
      <c r="B61" s="339" t="s">
        <v>110</v>
      </c>
      <c r="C61" s="340"/>
      <c r="D61" s="228" t="s">
        <v>47</v>
      </c>
      <c r="E61" s="228" t="s">
        <v>48</v>
      </c>
      <c r="F61" s="228" t="s">
        <v>49</v>
      </c>
      <c r="G61" s="228" t="s">
        <v>50</v>
      </c>
      <c r="H61" s="228" t="s">
        <v>51</v>
      </c>
      <c r="I61" s="228" t="s">
        <v>52</v>
      </c>
      <c r="J61" s="228" t="s">
        <v>53</v>
      </c>
      <c r="K61" s="228" t="s">
        <v>54</v>
      </c>
      <c r="L61" s="228" t="s">
        <v>55</v>
      </c>
      <c r="M61" s="230" t="s">
        <v>56</v>
      </c>
      <c r="N61" s="230" t="s">
        <v>78</v>
      </c>
      <c r="P61" s="339" t="s">
        <v>57</v>
      </c>
      <c r="Q61" s="340"/>
      <c r="R61" s="228" t="s">
        <v>47</v>
      </c>
      <c r="S61" s="228" t="s">
        <v>48</v>
      </c>
      <c r="T61" s="228" t="s">
        <v>49</v>
      </c>
      <c r="U61" s="228" t="s">
        <v>50</v>
      </c>
      <c r="V61" s="228" t="s">
        <v>51</v>
      </c>
      <c r="W61" s="228" t="s">
        <v>52</v>
      </c>
      <c r="X61" s="228" t="s">
        <v>53</v>
      </c>
      <c r="Y61" s="228" t="s">
        <v>54</v>
      </c>
      <c r="Z61" s="228" t="s">
        <v>55</v>
      </c>
      <c r="AA61" s="230" t="s">
        <v>56</v>
      </c>
      <c r="AB61" s="228" t="s">
        <v>131</v>
      </c>
    </row>
    <row r="62" spans="2:28" ht="13.8" x14ac:dyDescent="0.3">
      <c r="B62" s="339" t="s">
        <v>58</v>
      </c>
      <c r="C62" s="340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36">
        <f t="shared" ref="N62:N69" si="2">COUNTA(D62:M62)</f>
        <v>0</v>
      </c>
      <c r="P62" s="339" t="s">
        <v>58</v>
      </c>
      <c r="Q62" s="340"/>
      <c r="R62" s="236" t="e">
        <f>AVERAGE('Vize-2'!F6:F85)*D62/100</f>
        <v>#DIV/0!</v>
      </c>
      <c r="S62" s="236" t="e">
        <f>AVERAGE('Vize-2'!F6:F85)*E62/100</f>
        <v>#DIV/0!</v>
      </c>
      <c r="T62" s="236" t="e">
        <f>AVERAGE('Vize-2'!F6:F85)*F62/100</f>
        <v>#DIV/0!</v>
      </c>
      <c r="U62" s="236" t="e">
        <f>AVERAGE('Vize-2'!F6:F85)*G62/100</f>
        <v>#DIV/0!</v>
      </c>
      <c r="V62" s="236" t="e">
        <f>AVERAGE('Vize-2'!F6:F85)*H62/100</f>
        <v>#DIV/0!</v>
      </c>
      <c r="W62" s="236" t="e">
        <f>AVERAGE('Vize-2'!F6:F85)*I62/100</f>
        <v>#DIV/0!</v>
      </c>
      <c r="X62" s="236" t="e">
        <f>AVERAGE('Vize-2'!F6:F85)*J62/100</f>
        <v>#DIV/0!</v>
      </c>
      <c r="Y62" s="236" t="e">
        <f>AVERAGE('Vize-2'!F6:F85)*K62/100</f>
        <v>#DIV/0!</v>
      </c>
      <c r="Z62" s="236" t="e">
        <f>AVERAGE('Vize-2'!F6:F85)*L62/100</f>
        <v>#DIV/0!</v>
      </c>
      <c r="AA62" s="236" t="e">
        <f>AVERAGE('Vize-2'!F6:F85)*M62/100</f>
        <v>#DIV/0!</v>
      </c>
      <c r="AB62" s="232">
        <f>'NOT Baremi'!E15</f>
        <v>0</v>
      </c>
    </row>
    <row r="63" spans="2:28" ht="13.8" x14ac:dyDescent="0.3">
      <c r="B63" s="339" t="s">
        <v>59</v>
      </c>
      <c r="C63" s="340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36">
        <f t="shared" si="2"/>
        <v>0</v>
      </c>
      <c r="P63" s="339" t="s">
        <v>59</v>
      </c>
      <c r="Q63" s="340"/>
      <c r="R63" s="236" t="e">
        <f>AVERAGE('Vize-2'!G6:G85)*D63/100</f>
        <v>#DIV/0!</v>
      </c>
      <c r="S63" s="236" t="e">
        <f>AVERAGE('Vize-2'!G6:G85)*E63/100</f>
        <v>#DIV/0!</v>
      </c>
      <c r="T63" s="236" t="e">
        <f>AVERAGE('Vize-2'!G6:G85)*F63/100</f>
        <v>#DIV/0!</v>
      </c>
      <c r="U63" s="236" t="e">
        <f>AVERAGE('Vize-2'!G6:G85)*G63/100</f>
        <v>#DIV/0!</v>
      </c>
      <c r="V63" s="236" t="e">
        <f>AVERAGE('Vize-2'!G6:G85)*H63/100</f>
        <v>#DIV/0!</v>
      </c>
      <c r="W63" s="236" t="e">
        <f>AVERAGE('Vize-2'!G6:G85)*I63/100</f>
        <v>#DIV/0!</v>
      </c>
      <c r="X63" s="236" t="e">
        <f>AVERAGE('Vize-2'!G6:G85)*J63/100</f>
        <v>#DIV/0!</v>
      </c>
      <c r="Y63" s="236" t="e">
        <f>AVERAGE('Vize-2'!G6:G85)*K63/100</f>
        <v>#DIV/0!</v>
      </c>
      <c r="Z63" s="236" t="e">
        <f>AVERAGE('Vize-2'!G6:G85)*L63/100</f>
        <v>#DIV/0!</v>
      </c>
      <c r="AA63" s="236" t="e">
        <f>AVERAGE('Vize-2'!G6:G85)*M63/100</f>
        <v>#DIV/0!</v>
      </c>
      <c r="AB63" s="232">
        <f>'NOT Baremi'!F15</f>
        <v>0</v>
      </c>
    </row>
    <row r="64" spans="2:28" ht="13.8" x14ac:dyDescent="0.3">
      <c r="B64" s="339" t="s">
        <v>60</v>
      </c>
      <c r="C64" s="340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36">
        <f t="shared" si="2"/>
        <v>0</v>
      </c>
      <c r="P64" s="339" t="s">
        <v>60</v>
      </c>
      <c r="Q64" s="340"/>
      <c r="R64" s="236" t="e">
        <f>AVERAGE('Vize-2'!H6:H85)*D64/100</f>
        <v>#DIV/0!</v>
      </c>
      <c r="S64" s="236" t="e">
        <f>AVERAGE('Vize-2'!H6:H85)*E64/100</f>
        <v>#DIV/0!</v>
      </c>
      <c r="T64" s="236" t="e">
        <f>AVERAGE('Vize-2'!H6:H85)*F64/100</f>
        <v>#DIV/0!</v>
      </c>
      <c r="U64" s="236" t="e">
        <f>AVERAGE('Vize-2'!H6:H85)*G64/100</f>
        <v>#DIV/0!</v>
      </c>
      <c r="V64" s="236" t="e">
        <f>AVERAGE('Vize-2'!H6:H85)*H64/100</f>
        <v>#DIV/0!</v>
      </c>
      <c r="W64" s="236" t="e">
        <f>AVERAGE('Vize-2'!H6:H85)*I64/100</f>
        <v>#DIV/0!</v>
      </c>
      <c r="X64" s="236" t="e">
        <f>AVERAGE('Vize-2'!H6:H85)*J64/100</f>
        <v>#DIV/0!</v>
      </c>
      <c r="Y64" s="236" t="e">
        <f>AVERAGE('Vize-2'!H6:H85)*K64/100</f>
        <v>#DIV/0!</v>
      </c>
      <c r="Z64" s="236" t="e">
        <f>AVERAGE('Vize-2'!H6:H85)*L64/100</f>
        <v>#DIV/0!</v>
      </c>
      <c r="AA64" s="236" t="e">
        <f>AVERAGE('Vize-2'!H6:H85)*M64/100</f>
        <v>#DIV/0!</v>
      </c>
      <c r="AB64" s="232">
        <f>'NOT Baremi'!G15</f>
        <v>0</v>
      </c>
    </row>
    <row r="65" spans="2:28" ht="13.8" x14ac:dyDescent="0.3">
      <c r="B65" s="339" t="s">
        <v>61</v>
      </c>
      <c r="C65" s="340"/>
      <c r="D65" s="242"/>
      <c r="E65" s="242"/>
      <c r="F65" s="242"/>
      <c r="G65" s="242"/>
      <c r="H65" s="242"/>
      <c r="I65" s="242"/>
      <c r="J65" s="242"/>
      <c r="K65" s="242"/>
      <c r="L65" s="242"/>
      <c r="M65" s="242"/>
      <c r="N65" s="236">
        <f t="shared" si="2"/>
        <v>0</v>
      </c>
      <c r="P65" s="339" t="s">
        <v>61</v>
      </c>
      <c r="Q65" s="340"/>
      <c r="R65" s="236" t="e">
        <f>AVERAGE('Vize-2'!I6:I85)*D65/100</f>
        <v>#DIV/0!</v>
      </c>
      <c r="S65" s="236" t="e">
        <f>AVERAGE('Vize-2'!I6:I85)*E65/100</f>
        <v>#DIV/0!</v>
      </c>
      <c r="T65" s="236" t="e">
        <f>AVERAGE('Vize-2'!I6:I85)*F65/100</f>
        <v>#DIV/0!</v>
      </c>
      <c r="U65" s="236" t="e">
        <f>AVERAGE('Vize-2'!I6:I85)*G65/100</f>
        <v>#DIV/0!</v>
      </c>
      <c r="V65" s="236" t="e">
        <f>AVERAGE('Vize-2'!I6:I85)*H65/100</f>
        <v>#DIV/0!</v>
      </c>
      <c r="W65" s="236" t="e">
        <f>AVERAGE('Vize-2'!I6:I85)*I65/100</f>
        <v>#DIV/0!</v>
      </c>
      <c r="X65" s="236" t="e">
        <f>AVERAGE('Vize-2'!I6:I85)*J65/100</f>
        <v>#DIV/0!</v>
      </c>
      <c r="Y65" s="236" t="e">
        <f>AVERAGE('Vize-2'!I6:I85)*K65/100</f>
        <v>#DIV/0!</v>
      </c>
      <c r="Z65" s="236" t="e">
        <f>AVERAGE('Vize-2'!I6:I85)*L65/100</f>
        <v>#DIV/0!</v>
      </c>
      <c r="AA65" s="236" t="e">
        <f>AVERAGE('Vize-2'!I6:I85)*M65/100</f>
        <v>#DIV/0!</v>
      </c>
      <c r="AB65" s="232">
        <f>'NOT Baremi'!H15</f>
        <v>0</v>
      </c>
    </row>
    <row r="66" spans="2:28" ht="13.8" x14ac:dyDescent="0.3">
      <c r="B66" s="339" t="s">
        <v>62</v>
      </c>
      <c r="C66" s="340"/>
      <c r="D66" s="242"/>
      <c r="E66" s="242"/>
      <c r="F66" s="242"/>
      <c r="G66" s="242"/>
      <c r="H66" s="242"/>
      <c r="I66" s="242"/>
      <c r="J66" s="242"/>
      <c r="K66" s="242"/>
      <c r="L66" s="242"/>
      <c r="M66" s="242"/>
      <c r="N66" s="236">
        <f t="shared" si="2"/>
        <v>0</v>
      </c>
      <c r="P66" s="339" t="s">
        <v>62</v>
      </c>
      <c r="Q66" s="340"/>
      <c r="R66" s="236" t="e">
        <f>AVERAGE('Vize-2'!J6:J85)*D66/100</f>
        <v>#DIV/0!</v>
      </c>
      <c r="S66" s="236" t="e">
        <f>AVERAGE('Vize-2'!J6:J85)*E66/100</f>
        <v>#DIV/0!</v>
      </c>
      <c r="T66" s="236" t="e">
        <f>AVERAGE('Vize-2'!J6:J85)*F66/100</f>
        <v>#DIV/0!</v>
      </c>
      <c r="U66" s="236" t="e">
        <f>AVERAGE('Vize-2'!J6:J85)*G66/100</f>
        <v>#DIV/0!</v>
      </c>
      <c r="V66" s="236" t="e">
        <f>AVERAGE('Vize-2'!J6:J85)*H66/100</f>
        <v>#DIV/0!</v>
      </c>
      <c r="W66" s="236" t="e">
        <f>AVERAGE('Vize-2'!J6:J85)*I66/100</f>
        <v>#DIV/0!</v>
      </c>
      <c r="X66" s="236" t="e">
        <f>AVERAGE('Vize-2'!J6:J85)*J66/100</f>
        <v>#DIV/0!</v>
      </c>
      <c r="Y66" s="236" t="e">
        <f>AVERAGE('Vize-2'!J6:J85)*K66/100</f>
        <v>#DIV/0!</v>
      </c>
      <c r="Z66" s="236" t="e">
        <f>AVERAGE('Vize-2'!J6:J85)*L66/100</f>
        <v>#DIV/0!</v>
      </c>
      <c r="AA66" s="236" t="e">
        <f>AVERAGE('Vize-2'!J6:J85)*M66/100</f>
        <v>#DIV/0!</v>
      </c>
      <c r="AB66" s="232">
        <f>'NOT Baremi'!I15</f>
        <v>0</v>
      </c>
    </row>
    <row r="67" spans="2:28" ht="13.8" x14ac:dyDescent="0.3">
      <c r="B67" s="339" t="s">
        <v>63</v>
      </c>
      <c r="C67" s="340"/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36">
        <f t="shared" si="2"/>
        <v>0</v>
      </c>
      <c r="P67" s="339" t="s">
        <v>63</v>
      </c>
      <c r="Q67" s="340"/>
      <c r="R67" s="236" t="e">
        <f>AVERAGE('Vize-2'!K6:K85)*D67/100</f>
        <v>#DIV/0!</v>
      </c>
      <c r="S67" s="236" t="e">
        <f>AVERAGE('Vize-2'!K6:K85)*E67/100</f>
        <v>#DIV/0!</v>
      </c>
      <c r="T67" s="236" t="e">
        <f>AVERAGE('Vize-2'!K6:K85)*F67/100</f>
        <v>#DIV/0!</v>
      </c>
      <c r="U67" s="236" t="e">
        <f>AVERAGE('Vize-2'!K6:K85)*G67/100</f>
        <v>#DIV/0!</v>
      </c>
      <c r="V67" s="236" t="e">
        <f>AVERAGE('Vize-2'!K6:K85)*H67/100</f>
        <v>#DIV/0!</v>
      </c>
      <c r="W67" s="236" t="e">
        <f>AVERAGE('Vize-2'!K6:K85)*I67/100</f>
        <v>#DIV/0!</v>
      </c>
      <c r="X67" s="236" t="e">
        <f>AVERAGE('Vize-2'!K6:K85)*J67/100</f>
        <v>#DIV/0!</v>
      </c>
      <c r="Y67" s="236" t="e">
        <f>AVERAGE('Vize-2'!K6:K85)*K67/100</f>
        <v>#DIV/0!</v>
      </c>
      <c r="Z67" s="236" t="e">
        <f>AVERAGE('Vize-2'!K6:K85)*L67/100</f>
        <v>#DIV/0!</v>
      </c>
      <c r="AA67" s="236" t="e">
        <f>AVERAGE('Vize-2'!K6:K85)*M67/100</f>
        <v>#DIV/0!</v>
      </c>
      <c r="AB67" s="232">
        <f>'NOT Baremi'!J15</f>
        <v>0</v>
      </c>
    </row>
    <row r="68" spans="2:28" ht="13.8" x14ac:dyDescent="0.3">
      <c r="B68" s="339" t="s">
        <v>64</v>
      </c>
      <c r="C68" s="340"/>
      <c r="D68" s="242"/>
      <c r="E68" s="242"/>
      <c r="F68" s="242"/>
      <c r="G68" s="242"/>
      <c r="H68" s="242"/>
      <c r="I68" s="242"/>
      <c r="J68" s="242"/>
      <c r="K68" s="242"/>
      <c r="L68" s="242"/>
      <c r="M68" s="242"/>
      <c r="N68" s="236">
        <f t="shared" si="2"/>
        <v>0</v>
      </c>
      <c r="P68" s="339" t="s">
        <v>64</v>
      </c>
      <c r="Q68" s="340"/>
      <c r="R68" s="236" t="e">
        <f>AVERAGE('Vize-2'!L6:L85)*D68/100</f>
        <v>#DIV/0!</v>
      </c>
      <c r="S68" s="236" t="e">
        <f>AVERAGE('Vize-2'!L6:L85)*E68/100</f>
        <v>#DIV/0!</v>
      </c>
      <c r="T68" s="236" t="e">
        <f>AVERAGE('Vize-2'!L6:L85)*F68/100</f>
        <v>#DIV/0!</v>
      </c>
      <c r="U68" s="236" t="e">
        <f>AVERAGE('Vize-2'!L6:L85)*G68/100</f>
        <v>#DIV/0!</v>
      </c>
      <c r="V68" s="236" t="e">
        <f>AVERAGE('Vize-2'!L6:L85)*H68/100</f>
        <v>#DIV/0!</v>
      </c>
      <c r="W68" s="236" t="e">
        <f>AVERAGE('Vize-2'!L6:L85)*I68/100</f>
        <v>#DIV/0!</v>
      </c>
      <c r="X68" s="236" t="e">
        <f>AVERAGE('Vize-2'!L6:L85)*J68/100</f>
        <v>#DIV/0!</v>
      </c>
      <c r="Y68" s="236" t="e">
        <f>AVERAGE('Vize-2'!L6:L85)*K68/100</f>
        <v>#DIV/0!</v>
      </c>
      <c r="Z68" s="236" t="e">
        <f>AVERAGE('Vize-2'!L6:L85)*L68/100</f>
        <v>#DIV/0!</v>
      </c>
      <c r="AA68" s="236" t="e">
        <f>AVERAGE('Vize-2'!L6:L85)*M68/100</f>
        <v>#DIV/0!</v>
      </c>
      <c r="AB68" s="232">
        <f>'NOT Baremi'!K15</f>
        <v>0</v>
      </c>
    </row>
    <row r="69" spans="2:28" ht="13.8" x14ac:dyDescent="0.3">
      <c r="B69" s="339" t="s">
        <v>65</v>
      </c>
      <c r="C69" s="340"/>
      <c r="D69" s="242"/>
      <c r="E69" s="242"/>
      <c r="F69" s="242"/>
      <c r="G69" s="242"/>
      <c r="H69" s="242"/>
      <c r="I69" s="242"/>
      <c r="J69" s="242"/>
      <c r="K69" s="242"/>
      <c r="L69" s="242"/>
      <c r="M69" s="242"/>
      <c r="N69" s="236">
        <f t="shared" si="2"/>
        <v>0</v>
      </c>
      <c r="P69" s="339" t="s">
        <v>65</v>
      </c>
      <c r="Q69" s="340"/>
      <c r="R69" s="236" t="e">
        <f>AVERAGE('Vize-2'!M6:M85)*D69/100</f>
        <v>#DIV/0!</v>
      </c>
      <c r="S69" s="236" t="e">
        <f>AVERAGE('Vize-2'!M6:M85)*E69/100</f>
        <v>#DIV/0!</v>
      </c>
      <c r="T69" s="236" t="e">
        <f>AVERAGE('Vize-2'!M6:M85)*F69/100</f>
        <v>#DIV/0!</v>
      </c>
      <c r="U69" s="236" t="e">
        <f>AVERAGE('Vize-2'!M6:M85)*G69/100</f>
        <v>#DIV/0!</v>
      </c>
      <c r="V69" s="236" t="e">
        <f>AVERAGE('Vize-2'!M6:M85)*H69/100</f>
        <v>#DIV/0!</v>
      </c>
      <c r="W69" s="236" t="e">
        <f>AVERAGE('Vize-2'!M6:M85)*I69/100</f>
        <v>#DIV/0!</v>
      </c>
      <c r="X69" s="236" t="e">
        <f>AVERAGE('Vize-2'!M6:M85)*J69/100</f>
        <v>#DIV/0!</v>
      </c>
      <c r="Y69" s="236" t="e">
        <f>AVERAGE('Vize-2'!M6:M85)*K69/100</f>
        <v>#DIV/0!</v>
      </c>
      <c r="Z69" s="236" t="e">
        <f>AVERAGE('Vize-2'!M6:M85)*L69/100</f>
        <v>#DIV/0!</v>
      </c>
      <c r="AA69" s="236" t="e">
        <f>AVERAGE('Vize-2'!M6:M85)*M69/100</f>
        <v>#DIV/0!</v>
      </c>
      <c r="AB69" s="232">
        <f>'NOT Baremi'!L15</f>
        <v>0</v>
      </c>
    </row>
    <row r="70" spans="2:28" ht="13.8" x14ac:dyDescent="0.3">
      <c r="B70" s="339" t="s">
        <v>66</v>
      </c>
      <c r="C70" s="340"/>
      <c r="D70" s="242"/>
      <c r="E70" s="242"/>
      <c r="F70" s="242"/>
      <c r="G70" s="242"/>
      <c r="H70" s="242"/>
      <c r="I70" s="242"/>
      <c r="J70" s="242"/>
      <c r="K70" s="242"/>
      <c r="L70" s="242"/>
      <c r="M70" s="242"/>
      <c r="N70" s="236">
        <f t="shared" ref="N70:N101" si="3">COUNTA(D70:M70)</f>
        <v>0</v>
      </c>
      <c r="P70" s="339" t="s">
        <v>66</v>
      </c>
      <c r="Q70" s="340"/>
      <c r="R70" s="236" t="e">
        <f>AVERAGE('Vize-2'!N6:N85)*D70/100</f>
        <v>#DIV/0!</v>
      </c>
      <c r="S70" s="236" t="e">
        <f>AVERAGE('Vize-2'!N6:N85)*E70/100</f>
        <v>#DIV/0!</v>
      </c>
      <c r="T70" s="236" t="e">
        <f>AVERAGE('Vize-2'!N6:N85)*F70/100</f>
        <v>#DIV/0!</v>
      </c>
      <c r="U70" s="236" t="e">
        <f>AVERAGE('Vize-2'!N6:N85)*G70/100</f>
        <v>#DIV/0!</v>
      </c>
      <c r="V70" s="236" t="e">
        <f>AVERAGE('Vize-2'!N6:N85)*H70/100</f>
        <v>#DIV/0!</v>
      </c>
      <c r="W70" s="236" t="e">
        <f>AVERAGE('Vize-2'!N6:N85)*I70/100</f>
        <v>#DIV/0!</v>
      </c>
      <c r="X70" s="236" t="e">
        <f>AVERAGE('Vize-2'!N6:N85)*J70/100</f>
        <v>#DIV/0!</v>
      </c>
      <c r="Y70" s="236" t="e">
        <f>AVERAGE('Vize-2'!N6:N85)*K70/100</f>
        <v>#DIV/0!</v>
      </c>
      <c r="Z70" s="236" t="e">
        <f>AVERAGE('Vize-2'!N6:N85)*L70/100</f>
        <v>#DIV/0!</v>
      </c>
      <c r="AA70" s="236" t="e">
        <f>AVERAGE('Vize-2'!N6:N85)*M70/100</f>
        <v>#DIV/0!</v>
      </c>
      <c r="AB70" s="232">
        <f>'NOT Baremi'!M15</f>
        <v>0</v>
      </c>
    </row>
    <row r="71" spans="2:28" ht="13.8" x14ac:dyDescent="0.3">
      <c r="B71" s="339" t="s">
        <v>67</v>
      </c>
      <c r="C71" s="340"/>
      <c r="D71" s="242"/>
      <c r="E71" s="242"/>
      <c r="F71" s="242"/>
      <c r="G71" s="242"/>
      <c r="H71" s="242"/>
      <c r="I71" s="242"/>
      <c r="J71" s="242"/>
      <c r="K71" s="242"/>
      <c r="L71" s="242"/>
      <c r="M71" s="242"/>
      <c r="N71" s="236">
        <f t="shared" si="3"/>
        <v>0</v>
      </c>
      <c r="P71" s="339" t="s">
        <v>67</v>
      </c>
      <c r="Q71" s="340"/>
      <c r="R71" s="236" t="e">
        <f>AVERAGE('Vize-2'!O6:O85)*D71/100</f>
        <v>#DIV/0!</v>
      </c>
      <c r="S71" s="236" t="e">
        <f>AVERAGE('Vize-2'!O6:O85)*E71/100</f>
        <v>#DIV/0!</v>
      </c>
      <c r="T71" s="236" t="e">
        <f>AVERAGE('Vize-2'!O6:O85)*F71/100</f>
        <v>#DIV/0!</v>
      </c>
      <c r="U71" s="236" t="e">
        <f>AVERAGE('Vize-2'!O6:O85)*G71/100</f>
        <v>#DIV/0!</v>
      </c>
      <c r="V71" s="236" t="e">
        <f>AVERAGE('Vize-2'!O6:O85)*H71/100</f>
        <v>#DIV/0!</v>
      </c>
      <c r="W71" s="236" t="e">
        <f>AVERAGE('Vize-2'!O6:O85)*I71/100</f>
        <v>#DIV/0!</v>
      </c>
      <c r="X71" s="236" t="e">
        <f>AVERAGE('Vize-2'!O6:O85)*J71/100</f>
        <v>#DIV/0!</v>
      </c>
      <c r="Y71" s="236" t="e">
        <f>AVERAGE('Vize-2'!O6:O85)*K71/100</f>
        <v>#DIV/0!</v>
      </c>
      <c r="Z71" s="236" t="e">
        <f>AVERAGE('Vize-2'!O6:O85)*L71/100</f>
        <v>#DIV/0!</v>
      </c>
      <c r="AA71" s="236" t="e">
        <f>AVERAGE('Vize-2'!O6:O85)*M71/100</f>
        <v>#DIV/0!</v>
      </c>
      <c r="AB71" s="232">
        <f>'NOT Baremi'!N15</f>
        <v>0</v>
      </c>
    </row>
    <row r="72" spans="2:28" ht="13.8" x14ac:dyDescent="0.3">
      <c r="B72" s="339" t="s">
        <v>68</v>
      </c>
      <c r="C72" s="340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36">
        <f t="shared" si="3"/>
        <v>0</v>
      </c>
      <c r="P72" s="339" t="s">
        <v>68</v>
      </c>
      <c r="Q72" s="340"/>
      <c r="R72" s="236" t="e">
        <f>AVERAGE('Vize-2'!P6:P85)*D72/100</f>
        <v>#DIV/0!</v>
      </c>
      <c r="S72" s="236" t="e">
        <f>AVERAGE('Vize-2'!P6:P85)*E72/100</f>
        <v>#DIV/0!</v>
      </c>
      <c r="T72" s="236" t="e">
        <f>AVERAGE('Vize-2'!P6:P85)*F72/100</f>
        <v>#DIV/0!</v>
      </c>
      <c r="U72" s="236" t="e">
        <f>AVERAGE('Vize-2'!P6:P85)*G72/100</f>
        <v>#DIV/0!</v>
      </c>
      <c r="V72" s="236" t="e">
        <f>AVERAGE('Vize-2'!P6:P85)*H72/100</f>
        <v>#DIV/0!</v>
      </c>
      <c r="W72" s="236" t="e">
        <f>AVERAGE('Vize-2'!P6:P85)*I72/100</f>
        <v>#DIV/0!</v>
      </c>
      <c r="X72" s="236" t="e">
        <f>AVERAGE('Vize-2'!P6:P85)*J72/100</f>
        <v>#DIV/0!</v>
      </c>
      <c r="Y72" s="236" t="e">
        <f>AVERAGE('Vize-2'!P6:P85)*K72/100</f>
        <v>#DIV/0!</v>
      </c>
      <c r="Z72" s="236" t="e">
        <f>AVERAGE('Vize-2'!P6:P85)*L72/100</f>
        <v>#DIV/0!</v>
      </c>
      <c r="AA72" s="236" t="e">
        <f>AVERAGE('Vize-2'!P6:P85)*M72/100</f>
        <v>#DIV/0!</v>
      </c>
      <c r="AB72" s="232">
        <f>'NOT Baremi'!O15</f>
        <v>0</v>
      </c>
    </row>
    <row r="73" spans="2:28" ht="13.8" x14ac:dyDescent="0.3">
      <c r="B73" s="339" t="s">
        <v>69</v>
      </c>
      <c r="C73" s="340"/>
      <c r="D73" s="242"/>
      <c r="E73" s="242"/>
      <c r="F73" s="242"/>
      <c r="G73" s="242"/>
      <c r="H73" s="242"/>
      <c r="I73" s="242"/>
      <c r="J73" s="242"/>
      <c r="K73" s="242"/>
      <c r="L73" s="242"/>
      <c r="M73" s="242"/>
      <c r="N73" s="236">
        <f t="shared" si="3"/>
        <v>0</v>
      </c>
      <c r="P73" s="339" t="s">
        <v>69</v>
      </c>
      <c r="Q73" s="340"/>
      <c r="R73" s="236" t="e">
        <f>AVERAGE('Vize-2'!Q6:Q85)*D73/100</f>
        <v>#DIV/0!</v>
      </c>
      <c r="S73" s="236" t="e">
        <f>AVERAGE('Vize-2'!Q6:Q85)*E73/100</f>
        <v>#DIV/0!</v>
      </c>
      <c r="T73" s="236" t="e">
        <f>AVERAGE('Vize-2'!Q6:Q85)*F73/100</f>
        <v>#DIV/0!</v>
      </c>
      <c r="U73" s="236" t="e">
        <f>AVERAGE('Vize-2'!Q6:Q85)*G73/100</f>
        <v>#DIV/0!</v>
      </c>
      <c r="V73" s="236" t="e">
        <f>AVERAGE('Vize-2'!Q6:Q85)*H73/100</f>
        <v>#DIV/0!</v>
      </c>
      <c r="W73" s="236" t="e">
        <f>AVERAGE('Vize-2'!Q6:Q85)*I73/100</f>
        <v>#DIV/0!</v>
      </c>
      <c r="X73" s="236" t="e">
        <f>AVERAGE('Vize-2'!Q6:Q85)*J73/100</f>
        <v>#DIV/0!</v>
      </c>
      <c r="Y73" s="236" t="e">
        <f>AVERAGE('Vize-2'!Q6:Q85)*K73/100</f>
        <v>#DIV/0!</v>
      </c>
      <c r="Z73" s="236" t="e">
        <f>AVERAGE('Vize-2'!Q6:Q85)*L73/100</f>
        <v>#DIV/0!</v>
      </c>
      <c r="AA73" s="236" t="e">
        <f>AVERAGE('Vize-2'!Q6:Q85)*M73/100</f>
        <v>#DIV/0!</v>
      </c>
      <c r="AB73" s="232">
        <f>'NOT Baremi'!P15</f>
        <v>0</v>
      </c>
    </row>
    <row r="74" spans="2:28" ht="13.8" x14ac:dyDescent="0.3">
      <c r="B74" s="339" t="s">
        <v>70</v>
      </c>
      <c r="C74" s="340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36">
        <f t="shared" si="3"/>
        <v>0</v>
      </c>
      <c r="P74" s="339" t="s">
        <v>70</v>
      </c>
      <c r="Q74" s="340"/>
      <c r="R74" s="236" t="e">
        <f>AVERAGE('Vize-2'!R6:R85)*D74/100</f>
        <v>#DIV/0!</v>
      </c>
      <c r="S74" s="236" t="e">
        <f>AVERAGE('Vize-2'!R6:R85)*E74/100</f>
        <v>#DIV/0!</v>
      </c>
      <c r="T74" s="236" t="e">
        <f>AVERAGE('Vize-2'!R6:R85)*F74/100</f>
        <v>#DIV/0!</v>
      </c>
      <c r="U74" s="236" t="e">
        <f>AVERAGE('Vize-2'!R6:R85)*G74/100</f>
        <v>#DIV/0!</v>
      </c>
      <c r="V74" s="236" t="e">
        <f>AVERAGE('Vize-2'!R6:R85)*H74/100</f>
        <v>#DIV/0!</v>
      </c>
      <c r="W74" s="236" t="e">
        <f>AVERAGE('Vize-2'!R6:R85)*I74/100</f>
        <v>#DIV/0!</v>
      </c>
      <c r="X74" s="236" t="e">
        <f>AVERAGE('Vize-2'!R6:R85)*J74/100</f>
        <v>#DIV/0!</v>
      </c>
      <c r="Y74" s="236" t="e">
        <f>AVERAGE('Vize-2'!R6:R85)*K74/100</f>
        <v>#DIV/0!</v>
      </c>
      <c r="Z74" s="236" t="e">
        <f>AVERAGE('Vize-2'!R6:R85)*L74/100</f>
        <v>#DIV/0!</v>
      </c>
      <c r="AA74" s="236" t="e">
        <f>AVERAGE('Vize-2'!R6:R85)*M74/100</f>
        <v>#DIV/0!</v>
      </c>
      <c r="AB74" s="232">
        <f>'NOT Baremi'!Q15</f>
        <v>0</v>
      </c>
    </row>
    <row r="75" spans="2:28" ht="13.8" x14ac:dyDescent="0.3">
      <c r="B75" s="339" t="s">
        <v>71</v>
      </c>
      <c r="C75" s="340"/>
      <c r="D75" s="242"/>
      <c r="E75" s="242"/>
      <c r="F75" s="242"/>
      <c r="G75" s="242"/>
      <c r="H75" s="242"/>
      <c r="I75" s="242"/>
      <c r="J75" s="242"/>
      <c r="K75" s="242"/>
      <c r="L75" s="242"/>
      <c r="M75" s="242"/>
      <c r="N75" s="236">
        <f t="shared" si="3"/>
        <v>0</v>
      </c>
      <c r="P75" s="339" t="s">
        <v>71</v>
      </c>
      <c r="Q75" s="340"/>
      <c r="R75" s="236" t="e">
        <f>AVERAGE('Vize-2'!S6:S85)*D75/100</f>
        <v>#DIV/0!</v>
      </c>
      <c r="S75" s="236" t="e">
        <f>AVERAGE('Vize-2'!S6:S85)*E75/100</f>
        <v>#DIV/0!</v>
      </c>
      <c r="T75" s="236" t="e">
        <f>AVERAGE('Vize-2'!S6:S85)*F75/100</f>
        <v>#DIV/0!</v>
      </c>
      <c r="U75" s="236" t="e">
        <f>AVERAGE('Vize-2'!S6:S85)*G75/100</f>
        <v>#DIV/0!</v>
      </c>
      <c r="V75" s="236" t="e">
        <f>AVERAGE('Vize-2'!S6:S85)*H75/100</f>
        <v>#DIV/0!</v>
      </c>
      <c r="W75" s="236" t="e">
        <f>AVERAGE('Vize-2'!S6:S85)*I75/100</f>
        <v>#DIV/0!</v>
      </c>
      <c r="X75" s="236" t="e">
        <f>AVERAGE('Vize-2'!S6:S85)*J75/100</f>
        <v>#DIV/0!</v>
      </c>
      <c r="Y75" s="236" t="e">
        <f>AVERAGE('Vize-2'!S6:S85)*K75/100</f>
        <v>#DIV/0!</v>
      </c>
      <c r="Z75" s="236" t="e">
        <f>AVERAGE('Vize-2'!S6:S85)*L75/100</f>
        <v>#DIV/0!</v>
      </c>
      <c r="AA75" s="236" t="e">
        <f>AVERAGE('Vize-2'!S6:S85)*M75/100</f>
        <v>#DIV/0!</v>
      </c>
      <c r="AB75" s="232">
        <f>'NOT Baremi'!R15</f>
        <v>0</v>
      </c>
    </row>
    <row r="76" spans="2:28" ht="13.8" x14ac:dyDescent="0.3">
      <c r="B76" s="339" t="s">
        <v>72</v>
      </c>
      <c r="C76" s="340"/>
      <c r="D76" s="242"/>
      <c r="E76" s="242"/>
      <c r="F76" s="242"/>
      <c r="G76" s="242"/>
      <c r="H76" s="242"/>
      <c r="I76" s="242"/>
      <c r="J76" s="242"/>
      <c r="K76" s="242"/>
      <c r="L76" s="242"/>
      <c r="M76" s="242"/>
      <c r="N76" s="236">
        <f t="shared" si="3"/>
        <v>0</v>
      </c>
      <c r="P76" s="339" t="s">
        <v>72</v>
      </c>
      <c r="Q76" s="340"/>
      <c r="R76" s="236" t="e">
        <f>AVERAGE('Vize-2'!T6:T85)*D76/100</f>
        <v>#DIV/0!</v>
      </c>
      <c r="S76" s="236" t="e">
        <f>AVERAGE('Vize-2'!T6:T85)*E76/100</f>
        <v>#DIV/0!</v>
      </c>
      <c r="T76" s="236" t="e">
        <f>AVERAGE('Vize-2'!T6:T85)*F76/100</f>
        <v>#DIV/0!</v>
      </c>
      <c r="U76" s="236" t="e">
        <f>AVERAGE('Vize-2'!T6:T85)*G76/100</f>
        <v>#DIV/0!</v>
      </c>
      <c r="V76" s="236" t="e">
        <f>AVERAGE('Vize-2'!T6:T85)*H76/100</f>
        <v>#DIV/0!</v>
      </c>
      <c r="W76" s="236" t="e">
        <f>AVERAGE('Vize-2'!T6:T85)*I76/100</f>
        <v>#DIV/0!</v>
      </c>
      <c r="X76" s="236" t="e">
        <f>AVERAGE('Vize-2'!T6:T85)*J76/100</f>
        <v>#DIV/0!</v>
      </c>
      <c r="Y76" s="236" t="e">
        <f>AVERAGE('Vize-2'!T6:T85)*K76/100</f>
        <v>#DIV/0!</v>
      </c>
      <c r="Z76" s="236" t="e">
        <f>AVERAGE('Vize-2'!T6:T85)*L76/100</f>
        <v>#DIV/0!</v>
      </c>
      <c r="AA76" s="236" t="e">
        <f>AVERAGE('Vize-2'!T6:T85)*M76/100</f>
        <v>#DIV/0!</v>
      </c>
      <c r="AB76" s="232">
        <f>'NOT Baremi'!S15</f>
        <v>0</v>
      </c>
    </row>
    <row r="77" spans="2:28" ht="13.8" x14ac:dyDescent="0.3">
      <c r="B77" s="339" t="s">
        <v>73</v>
      </c>
      <c r="C77" s="340"/>
      <c r="D77" s="242"/>
      <c r="E77" s="242"/>
      <c r="F77" s="242"/>
      <c r="G77" s="242"/>
      <c r="H77" s="242"/>
      <c r="I77" s="242"/>
      <c r="J77" s="242"/>
      <c r="K77" s="242"/>
      <c r="L77" s="242"/>
      <c r="M77" s="242"/>
      <c r="N77" s="236">
        <f t="shared" si="3"/>
        <v>0</v>
      </c>
      <c r="P77" s="339" t="s">
        <v>73</v>
      </c>
      <c r="Q77" s="340"/>
      <c r="R77" s="236" t="e">
        <f>AVERAGE('Vize-2'!U6:U85)*D77/100</f>
        <v>#DIV/0!</v>
      </c>
      <c r="S77" s="236" t="e">
        <f>AVERAGE('Vize-2'!U6:U85)*E77/100</f>
        <v>#DIV/0!</v>
      </c>
      <c r="T77" s="236" t="e">
        <f>AVERAGE('Vize-2'!U6:U85)*F77/100</f>
        <v>#DIV/0!</v>
      </c>
      <c r="U77" s="236" t="e">
        <f>AVERAGE('Vize-2'!U6:U85)*G77/100</f>
        <v>#DIV/0!</v>
      </c>
      <c r="V77" s="236" t="e">
        <f>AVERAGE('Vize-2'!U6:U85)*H77/100</f>
        <v>#DIV/0!</v>
      </c>
      <c r="W77" s="236" t="e">
        <f>AVERAGE('Vize-2'!U6:U85)*I77/100</f>
        <v>#DIV/0!</v>
      </c>
      <c r="X77" s="236" t="e">
        <f>AVERAGE('Vize-2'!U6:U85)*J77/100</f>
        <v>#DIV/0!</v>
      </c>
      <c r="Y77" s="236" t="e">
        <f>AVERAGE('Vize-2'!U6:U85)*K77/100</f>
        <v>#DIV/0!</v>
      </c>
      <c r="Z77" s="236" t="e">
        <f>AVERAGE('Vize-2'!U6:U85)*L77/100</f>
        <v>#DIV/0!</v>
      </c>
      <c r="AA77" s="236" t="e">
        <f>AVERAGE('Vize-2'!U6:U85)*M77/100</f>
        <v>#DIV/0!</v>
      </c>
      <c r="AB77" s="232">
        <f>'NOT Baremi'!T15</f>
        <v>0</v>
      </c>
    </row>
    <row r="78" spans="2:28" ht="13.8" x14ac:dyDescent="0.3">
      <c r="B78" s="339" t="s">
        <v>74</v>
      </c>
      <c r="C78" s="340"/>
      <c r="D78" s="242"/>
      <c r="E78" s="242"/>
      <c r="F78" s="242"/>
      <c r="G78" s="242"/>
      <c r="H78" s="242"/>
      <c r="I78" s="242"/>
      <c r="J78" s="242"/>
      <c r="K78" s="242"/>
      <c r="L78" s="242"/>
      <c r="M78" s="242"/>
      <c r="N78" s="236">
        <f t="shared" si="3"/>
        <v>0</v>
      </c>
      <c r="P78" s="339" t="s">
        <v>74</v>
      </c>
      <c r="Q78" s="340"/>
      <c r="R78" s="236" t="e">
        <f>AVERAGE('Vize-2'!V6:V85)*D78/100</f>
        <v>#DIV/0!</v>
      </c>
      <c r="S78" s="236" t="e">
        <f>AVERAGE('Vize-2'!V6:V85)*E78/100</f>
        <v>#DIV/0!</v>
      </c>
      <c r="T78" s="236" t="e">
        <f>AVERAGE('Vize-2'!V6:V85)*F78/100</f>
        <v>#DIV/0!</v>
      </c>
      <c r="U78" s="236" t="e">
        <f>AVERAGE('Vize-2'!V6:V85)*G78/100</f>
        <v>#DIV/0!</v>
      </c>
      <c r="V78" s="236" t="e">
        <f>AVERAGE('Vize-2'!V6:V85)*H78/100</f>
        <v>#DIV/0!</v>
      </c>
      <c r="W78" s="236" t="e">
        <f>AVERAGE('Vize-2'!V6:V85)*I78/100</f>
        <v>#DIV/0!</v>
      </c>
      <c r="X78" s="236" t="e">
        <f>AVERAGE('Vize-2'!V6:V85)*J78/100</f>
        <v>#DIV/0!</v>
      </c>
      <c r="Y78" s="236" t="e">
        <f>AVERAGE('Vize-2'!V6:V85)*K78/100</f>
        <v>#DIV/0!</v>
      </c>
      <c r="Z78" s="236" t="e">
        <f>AVERAGE('Vize-2'!V6:V85)*L78/100</f>
        <v>#DIV/0!</v>
      </c>
      <c r="AA78" s="236" t="e">
        <f>AVERAGE('Vize-2'!V6:V85)*M78/100</f>
        <v>#DIV/0!</v>
      </c>
      <c r="AB78" s="232">
        <f>'NOT Baremi'!U15</f>
        <v>0</v>
      </c>
    </row>
    <row r="79" spans="2:28" ht="13.8" x14ac:dyDescent="0.3">
      <c r="B79" s="339" t="s">
        <v>75</v>
      </c>
      <c r="C79" s="340"/>
      <c r="D79" s="242"/>
      <c r="E79" s="242"/>
      <c r="F79" s="242"/>
      <c r="G79" s="242"/>
      <c r="H79" s="242"/>
      <c r="I79" s="242"/>
      <c r="J79" s="242"/>
      <c r="K79" s="242"/>
      <c r="L79" s="242"/>
      <c r="M79" s="242"/>
      <c r="N79" s="236">
        <f t="shared" si="3"/>
        <v>0</v>
      </c>
      <c r="P79" s="339" t="s">
        <v>75</v>
      </c>
      <c r="Q79" s="340"/>
      <c r="R79" s="236" t="e">
        <f>AVERAGE('Vize-2'!W6:W85)*D79/100</f>
        <v>#DIV/0!</v>
      </c>
      <c r="S79" s="236" t="e">
        <f>AVERAGE('Vize-2'!W6:W85)*E79/100</f>
        <v>#DIV/0!</v>
      </c>
      <c r="T79" s="236" t="e">
        <f>AVERAGE('Vize-2'!W6:W85)*F79/100</f>
        <v>#DIV/0!</v>
      </c>
      <c r="U79" s="236" t="e">
        <f>AVERAGE('Vize-2'!W6:W85)*G79/100</f>
        <v>#DIV/0!</v>
      </c>
      <c r="V79" s="236" t="e">
        <f>AVERAGE('Vize-2'!W6:W85)*H79/100</f>
        <v>#DIV/0!</v>
      </c>
      <c r="W79" s="236" t="e">
        <f>AVERAGE('Vize-2'!W6:W85)*I79/100</f>
        <v>#DIV/0!</v>
      </c>
      <c r="X79" s="236" t="e">
        <f>AVERAGE('Vize-2'!W6:W85)*J79/100</f>
        <v>#DIV/0!</v>
      </c>
      <c r="Y79" s="236" t="e">
        <f>AVERAGE('Vize-2'!W6:W85)*K79/100</f>
        <v>#DIV/0!</v>
      </c>
      <c r="Z79" s="236" t="e">
        <f>AVERAGE('Vize-2'!W6:W85)*L79/100</f>
        <v>#DIV/0!</v>
      </c>
      <c r="AA79" s="236" t="e">
        <f>AVERAGE('Vize-2'!W6:W85)*M79/100</f>
        <v>#DIV/0!</v>
      </c>
      <c r="AB79" s="232">
        <f>'NOT Baremi'!V15</f>
        <v>0</v>
      </c>
    </row>
    <row r="80" spans="2:28" ht="13.8" x14ac:dyDescent="0.3">
      <c r="B80" s="339" t="s">
        <v>76</v>
      </c>
      <c r="C80" s="340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36">
        <f t="shared" si="3"/>
        <v>0</v>
      </c>
      <c r="P80" s="339" t="s">
        <v>76</v>
      </c>
      <c r="Q80" s="340"/>
      <c r="R80" s="236" t="e">
        <f>AVERAGE('Vize-2'!X6:X85)*D80/100</f>
        <v>#DIV/0!</v>
      </c>
      <c r="S80" s="236" t="e">
        <f>AVERAGE('Vize-2'!X6:X85)*E80/100</f>
        <v>#DIV/0!</v>
      </c>
      <c r="T80" s="236" t="e">
        <f>AVERAGE('Vize-2'!X6:X85)*F80/100</f>
        <v>#DIV/0!</v>
      </c>
      <c r="U80" s="236" t="e">
        <f>AVERAGE('Vize-2'!X6:X85)*G80/100</f>
        <v>#DIV/0!</v>
      </c>
      <c r="V80" s="236" t="e">
        <f>AVERAGE('Vize-2'!X6:X85)*H80/100</f>
        <v>#DIV/0!</v>
      </c>
      <c r="W80" s="236" t="e">
        <f>AVERAGE('Vize-2'!X6:X85)*I80/100</f>
        <v>#DIV/0!</v>
      </c>
      <c r="X80" s="236" t="e">
        <f>AVERAGE('Vize-2'!X6:X85)*J80/100</f>
        <v>#DIV/0!</v>
      </c>
      <c r="Y80" s="236" t="e">
        <f>AVERAGE('Vize-2'!X6:X85)*K80/100</f>
        <v>#DIV/0!</v>
      </c>
      <c r="Z80" s="236" t="e">
        <f>AVERAGE('Vize-2'!X6:X85)*L80/100</f>
        <v>#DIV/0!</v>
      </c>
      <c r="AA80" s="236" t="e">
        <f>AVERAGE('Vize-2'!X6:X85)*M80/100</f>
        <v>#DIV/0!</v>
      </c>
      <c r="AB80" s="232">
        <f>'NOT Baremi'!W15</f>
        <v>0</v>
      </c>
    </row>
    <row r="81" spans="2:28" ht="13.8" x14ac:dyDescent="0.3">
      <c r="B81" s="339" t="s">
        <v>77</v>
      </c>
      <c r="C81" s="340"/>
      <c r="D81" s="242"/>
      <c r="E81" s="242"/>
      <c r="F81" s="242"/>
      <c r="G81" s="242"/>
      <c r="H81" s="242"/>
      <c r="I81" s="242"/>
      <c r="J81" s="242"/>
      <c r="K81" s="242"/>
      <c r="L81" s="242"/>
      <c r="M81" s="242"/>
      <c r="N81" s="236">
        <f t="shared" si="3"/>
        <v>0</v>
      </c>
      <c r="P81" s="339" t="s">
        <v>77</v>
      </c>
      <c r="Q81" s="340"/>
      <c r="R81" s="236" t="e">
        <f>AVERAGE('Vize-2'!Y6:Y85)*D81/100</f>
        <v>#DIV/0!</v>
      </c>
      <c r="S81" s="236" t="e">
        <f>AVERAGE('Vize-2'!Y6:Y85)*E81/100</f>
        <v>#DIV/0!</v>
      </c>
      <c r="T81" s="236" t="e">
        <f>AVERAGE('Vize-2'!Y6:Y85)*F81/100</f>
        <v>#DIV/0!</v>
      </c>
      <c r="U81" s="236" t="e">
        <f>AVERAGE('Vize-2'!Y6:Y85)*G81/100</f>
        <v>#DIV/0!</v>
      </c>
      <c r="V81" s="236" t="e">
        <f>AVERAGE('Vize-2'!Y6:Y85)*H81/100</f>
        <v>#DIV/0!</v>
      </c>
      <c r="W81" s="236" t="e">
        <f>AVERAGE('Vize-2'!Y6:Y85)*I81/100</f>
        <v>#DIV/0!</v>
      </c>
      <c r="X81" s="236" t="e">
        <f>AVERAGE('Vize-2'!Y6:Y85)*J81/100</f>
        <v>#DIV/0!</v>
      </c>
      <c r="Y81" s="236" t="e">
        <f>AVERAGE('Vize-2'!Y6:Y85)*K81/100</f>
        <v>#DIV/0!</v>
      </c>
      <c r="Z81" s="236" t="e">
        <f>AVERAGE('Vize-2'!Y6:Y85)*L81/100</f>
        <v>#DIV/0!</v>
      </c>
      <c r="AA81" s="236" t="e">
        <f>AVERAGE('Vize-2'!Y6:Y85)*M81/100</f>
        <v>#DIV/0!</v>
      </c>
      <c r="AB81" s="232">
        <f>'NOT Baremi'!X15</f>
        <v>0</v>
      </c>
    </row>
    <row r="82" spans="2:28" ht="13.8" x14ac:dyDescent="0.3">
      <c r="B82" s="339" t="s">
        <v>86</v>
      </c>
      <c r="C82" s="340"/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236">
        <f t="shared" si="3"/>
        <v>0</v>
      </c>
      <c r="P82" s="339" t="s">
        <v>86</v>
      </c>
      <c r="Q82" s="340"/>
      <c r="R82" s="236" t="e">
        <f>AVERAGE('Vize-2'!Z6:Z85)*D82/100</f>
        <v>#DIV/0!</v>
      </c>
      <c r="S82" s="236" t="e">
        <f>AVERAGE('Vize-2'!Z6:Z85)*E82/100</f>
        <v>#DIV/0!</v>
      </c>
      <c r="T82" s="236" t="e">
        <f>AVERAGE('Vize-2'!Z6:Z85)*F82/100</f>
        <v>#DIV/0!</v>
      </c>
      <c r="U82" s="236" t="e">
        <f>AVERAGE('Vize-2'!Z6:Z85)*G82/100</f>
        <v>#DIV/0!</v>
      </c>
      <c r="V82" s="236" t="e">
        <f>AVERAGE('Vize-2'!Z6:Z85)*H82/100</f>
        <v>#DIV/0!</v>
      </c>
      <c r="W82" s="236" t="e">
        <f>AVERAGE('Vize-2'!Z6:Z85)*I82/100</f>
        <v>#DIV/0!</v>
      </c>
      <c r="X82" s="236" t="e">
        <f>AVERAGE('Vize-2'!Z6:Z85)*J82/100</f>
        <v>#DIV/0!</v>
      </c>
      <c r="Y82" s="236" t="e">
        <f>AVERAGE('Vize-2'!Z6:Z85)*K82/100</f>
        <v>#DIV/0!</v>
      </c>
      <c r="Z82" s="236" t="e">
        <f>AVERAGE('Vize-2'!Z6:Z85)*L82/100</f>
        <v>#DIV/0!</v>
      </c>
      <c r="AA82" s="236" t="e">
        <f>AVERAGE('Vize-2'!Z6:Z85)*M82/100</f>
        <v>#DIV/0!</v>
      </c>
      <c r="AB82" s="232">
        <f>'NOT Baremi'!Y15</f>
        <v>0</v>
      </c>
    </row>
    <row r="83" spans="2:28" ht="13.8" x14ac:dyDescent="0.3">
      <c r="B83" s="339" t="s">
        <v>87</v>
      </c>
      <c r="C83" s="340"/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236">
        <f t="shared" si="3"/>
        <v>0</v>
      </c>
      <c r="P83" s="339" t="s">
        <v>87</v>
      </c>
      <c r="Q83" s="340"/>
      <c r="R83" s="236" t="e">
        <f>AVERAGE('Vize-2'!AA6:AA85)*D83/100</f>
        <v>#DIV/0!</v>
      </c>
      <c r="S83" s="236" t="e">
        <f>AVERAGE('Vize-2'!AA6:AA85)*E83/100</f>
        <v>#DIV/0!</v>
      </c>
      <c r="T83" s="236" t="e">
        <f>AVERAGE('Vize-2'!AA6:AA85)*F83/100</f>
        <v>#DIV/0!</v>
      </c>
      <c r="U83" s="236" t="e">
        <f>AVERAGE('Vize-2'!AA6:AA85)*G83/100</f>
        <v>#DIV/0!</v>
      </c>
      <c r="V83" s="236" t="e">
        <f>AVERAGE('Vize-2'!AA6:AA85)*H83/100</f>
        <v>#DIV/0!</v>
      </c>
      <c r="W83" s="236" t="e">
        <f>AVERAGE('Vize-2'!AA6:AA85)*I83/100</f>
        <v>#DIV/0!</v>
      </c>
      <c r="X83" s="236" t="e">
        <f>AVERAGE('Vize-2'!AA6:AA85)*J83/100</f>
        <v>#DIV/0!</v>
      </c>
      <c r="Y83" s="236" t="e">
        <f>AVERAGE('Vize-2'!AA6:AA85)*K83/100</f>
        <v>#DIV/0!</v>
      </c>
      <c r="Z83" s="236" t="e">
        <f>AVERAGE('Vize-2'!AA6:AA85)*L83/100</f>
        <v>#DIV/0!</v>
      </c>
      <c r="AA83" s="236" t="e">
        <f>AVERAGE('Vize-2'!AA6:AA85)*M83/100</f>
        <v>#DIV/0!</v>
      </c>
      <c r="AB83" s="232">
        <f>'NOT Baremi'!Z15</f>
        <v>0</v>
      </c>
    </row>
    <row r="84" spans="2:28" ht="13.8" x14ac:dyDescent="0.3">
      <c r="B84" s="339" t="s">
        <v>88</v>
      </c>
      <c r="C84" s="340"/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36">
        <f t="shared" si="3"/>
        <v>0</v>
      </c>
      <c r="P84" s="339" t="s">
        <v>88</v>
      </c>
      <c r="Q84" s="340"/>
      <c r="R84" s="237" t="e">
        <f>AVERAGE('Vize-2'!AB6:AB85)*D84/100</f>
        <v>#DIV/0!</v>
      </c>
      <c r="S84" s="236" t="e">
        <f>AVERAGE('Vize-2'!AB6:AB85)*E84/100</f>
        <v>#DIV/0!</v>
      </c>
      <c r="T84" s="236" t="e">
        <f>AVERAGE('Vize-2'!AB6:AB85)*F84/100</f>
        <v>#DIV/0!</v>
      </c>
      <c r="U84" s="236" t="e">
        <f>AVERAGE('Vize-2'!AB6:AB85)*G84/100</f>
        <v>#DIV/0!</v>
      </c>
      <c r="V84" s="236" t="e">
        <f>AVERAGE('Vize-2'!AB6:AB85)*H84/100</f>
        <v>#DIV/0!</v>
      </c>
      <c r="W84" s="236" t="e">
        <f>AVERAGE('Vize-2'!AB6:AB85)*I84/100</f>
        <v>#DIV/0!</v>
      </c>
      <c r="X84" s="236" t="e">
        <f>AVERAGE('Vize-2'!AB6:AB85)*J84/100</f>
        <v>#DIV/0!</v>
      </c>
      <c r="Y84" s="236" t="e">
        <f>AVERAGE('Vize-2'!AB6:AB85)*K84/100</f>
        <v>#DIV/0!</v>
      </c>
      <c r="Z84" s="236" t="e">
        <f>AVERAGE('Vize-2'!AB6:AB85)*L84/100</f>
        <v>#DIV/0!</v>
      </c>
      <c r="AA84" s="236" t="e">
        <f>AVERAGE('Vize-2'!AB6:AB85)*M84/100</f>
        <v>#DIV/0!</v>
      </c>
      <c r="AB84" s="232">
        <f>'NOT Baremi'!AA15</f>
        <v>0</v>
      </c>
    </row>
    <row r="85" spans="2:28" ht="13.8" x14ac:dyDescent="0.3">
      <c r="B85" s="339" t="s">
        <v>89</v>
      </c>
      <c r="C85" s="340"/>
      <c r="D85" s="242"/>
      <c r="E85" s="242"/>
      <c r="F85" s="242"/>
      <c r="G85" s="242"/>
      <c r="H85" s="242"/>
      <c r="I85" s="242"/>
      <c r="J85" s="242"/>
      <c r="K85" s="242"/>
      <c r="L85" s="242"/>
      <c r="M85" s="242"/>
      <c r="N85" s="236">
        <f t="shared" si="3"/>
        <v>0</v>
      </c>
      <c r="P85" s="339" t="s">
        <v>89</v>
      </c>
      <c r="Q85" s="340"/>
      <c r="R85" s="237" t="e">
        <f>AVERAGE('Vize-2'!AC6:AC85)*D85/100</f>
        <v>#DIV/0!</v>
      </c>
      <c r="S85" s="236" t="e">
        <f>AVERAGE('Vize-2'!AC6:AC85)*E85/100</f>
        <v>#DIV/0!</v>
      </c>
      <c r="T85" s="236" t="e">
        <f>AVERAGE('Vize-2'!AC6:AC85)*F85/100</f>
        <v>#DIV/0!</v>
      </c>
      <c r="U85" s="236" t="e">
        <f>AVERAGE('Vize-2'!AC6:AC85)*G85/100</f>
        <v>#DIV/0!</v>
      </c>
      <c r="V85" s="236" t="e">
        <f>AVERAGE('Vize-2'!AC6:AC85)*H85/100</f>
        <v>#DIV/0!</v>
      </c>
      <c r="W85" s="236" t="e">
        <f>AVERAGE('Vize-2'!AC6:AC85)*I85/100</f>
        <v>#DIV/0!</v>
      </c>
      <c r="X85" s="236" t="e">
        <f>AVERAGE('Vize-2'!AC6:AC85)*J85/100</f>
        <v>#DIV/0!</v>
      </c>
      <c r="Y85" s="236" t="e">
        <f>AVERAGE('Vize-2'!AC6:AC85)*K85/100</f>
        <v>#DIV/0!</v>
      </c>
      <c r="Z85" s="236" t="e">
        <f>AVERAGE('Vize-2'!AC6:AC85)*L85/100</f>
        <v>#DIV/0!</v>
      </c>
      <c r="AA85" s="236" t="e">
        <f>AVERAGE('Vize-2'!AC6:AC85)*M85/100</f>
        <v>#DIV/0!</v>
      </c>
      <c r="AB85" s="232">
        <f>'NOT Baremi'!AB15</f>
        <v>0</v>
      </c>
    </row>
    <row r="86" spans="2:28" ht="13.8" x14ac:dyDescent="0.3">
      <c r="B86" s="339" t="s">
        <v>90</v>
      </c>
      <c r="C86" s="340"/>
      <c r="D86" s="242"/>
      <c r="E86" s="242"/>
      <c r="F86" s="242"/>
      <c r="G86" s="242"/>
      <c r="H86" s="242"/>
      <c r="I86" s="242"/>
      <c r="J86" s="242"/>
      <c r="K86" s="242"/>
      <c r="L86" s="242"/>
      <c r="M86" s="242"/>
      <c r="N86" s="236">
        <f t="shared" si="3"/>
        <v>0</v>
      </c>
      <c r="P86" s="339" t="s">
        <v>90</v>
      </c>
      <c r="Q86" s="340"/>
      <c r="R86" s="237" t="e">
        <f>AVERAGE('Vize-2'!AD6:AD85)*D86/100</f>
        <v>#DIV/0!</v>
      </c>
      <c r="S86" s="236" t="e">
        <f>AVERAGE('Vize-2'!AD6:AD85)*E86/100</f>
        <v>#DIV/0!</v>
      </c>
      <c r="T86" s="236" t="e">
        <f>AVERAGE('Vize-2'!AD6:AD85)*F86/100</f>
        <v>#DIV/0!</v>
      </c>
      <c r="U86" s="236" t="e">
        <f>AVERAGE('Vize-2'!AD6:AD85)*G86/100</f>
        <v>#DIV/0!</v>
      </c>
      <c r="V86" s="236" t="e">
        <f>AVERAGE('Vize-2'!AD6:AD85)*H86/100</f>
        <v>#DIV/0!</v>
      </c>
      <c r="W86" s="236" t="e">
        <f>AVERAGE('Vize-2'!AD6:AD85)*I86/100</f>
        <v>#DIV/0!</v>
      </c>
      <c r="X86" s="236" t="e">
        <f>AVERAGE('Vize-2'!AD6:AD85)*J86/100</f>
        <v>#DIV/0!</v>
      </c>
      <c r="Y86" s="236" t="e">
        <f>AVERAGE('Vize-2'!AD6:AD85)*K86/100</f>
        <v>#DIV/0!</v>
      </c>
      <c r="Z86" s="236" t="e">
        <f>AVERAGE('Vize-2'!AD6:AD85)*L86/100</f>
        <v>#DIV/0!</v>
      </c>
      <c r="AA86" s="236" t="e">
        <f>AVERAGE('Vize-2'!AD6:AD85)*M86/100</f>
        <v>#DIV/0!</v>
      </c>
      <c r="AB86" s="232">
        <f>'NOT Baremi'!AC15</f>
        <v>0</v>
      </c>
    </row>
    <row r="87" spans="2:28" ht="13.8" x14ac:dyDescent="0.3">
      <c r="B87" s="339" t="s">
        <v>91</v>
      </c>
      <c r="C87" s="340"/>
      <c r="D87" s="242"/>
      <c r="E87" s="242"/>
      <c r="F87" s="242"/>
      <c r="G87" s="242"/>
      <c r="H87" s="242"/>
      <c r="I87" s="242"/>
      <c r="J87" s="242"/>
      <c r="K87" s="242"/>
      <c r="L87" s="242"/>
      <c r="M87" s="242"/>
      <c r="N87" s="236">
        <f t="shared" si="3"/>
        <v>0</v>
      </c>
      <c r="P87" s="339" t="s">
        <v>91</v>
      </c>
      <c r="Q87" s="340"/>
      <c r="R87" s="237" t="e">
        <f>AVERAGE('Vize-2'!AE6:AE85)*D87/100</f>
        <v>#DIV/0!</v>
      </c>
      <c r="S87" s="236" t="e">
        <f>AVERAGE('Vize-2'!AE6:AE85)*E87/100</f>
        <v>#DIV/0!</v>
      </c>
      <c r="T87" s="236" t="e">
        <f>AVERAGE('Vize-2'!AE6:AE85)*F87/100</f>
        <v>#DIV/0!</v>
      </c>
      <c r="U87" s="236" t="e">
        <f>AVERAGE('Vize-2'!AE6:AE85)*G87/100</f>
        <v>#DIV/0!</v>
      </c>
      <c r="V87" s="236" t="e">
        <f>AVERAGE('Vize-2'!AE6:AE85)*H87/100</f>
        <v>#DIV/0!</v>
      </c>
      <c r="W87" s="236" t="e">
        <f>AVERAGE('Vize-2'!AE6:AE85)*I87/100</f>
        <v>#DIV/0!</v>
      </c>
      <c r="X87" s="236" t="e">
        <f>AVERAGE('Vize-2'!AE6:AE85)*J87/100</f>
        <v>#DIV/0!</v>
      </c>
      <c r="Y87" s="236" t="e">
        <f>AVERAGE('Vize-2'!AE6:AE85)*K87/100</f>
        <v>#DIV/0!</v>
      </c>
      <c r="Z87" s="236" t="e">
        <f>AVERAGE('Vize-2'!AE6:AE85)*L87/100</f>
        <v>#DIV/0!</v>
      </c>
      <c r="AA87" s="236" t="e">
        <f>AVERAGE('Vize-2'!AE6:AE85)*M87/100</f>
        <v>#DIV/0!</v>
      </c>
      <c r="AB87" s="232">
        <f>'NOT Baremi'!AD15</f>
        <v>0</v>
      </c>
    </row>
    <row r="88" spans="2:28" ht="13.8" x14ac:dyDescent="0.3">
      <c r="B88" s="339" t="s">
        <v>92</v>
      </c>
      <c r="C88" s="340"/>
      <c r="D88" s="242"/>
      <c r="E88" s="242"/>
      <c r="F88" s="242"/>
      <c r="G88" s="242"/>
      <c r="H88" s="242"/>
      <c r="I88" s="242"/>
      <c r="J88" s="242"/>
      <c r="K88" s="242"/>
      <c r="L88" s="242"/>
      <c r="M88" s="242"/>
      <c r="N88" s="236">
        <f t="shared" si="3"/>
        <v>0</v>
      </c>
      <c r="P88" s="339" t="s">
        <v>92</v>
      </c>
      <c r="Q88" s="340"/>
      <c r="R88" s="237" t="e">
        <f>AVERAGE('Vize-2'!AF6:AF85)*D88/100</f>
        <v>#DIV/0!</v>
      </c>
      <c r="S88" s="236" t="e">
        <f>AVERAGE('Vize-2'!AF6:AF85)*E88/100</f>
        <v>#DIV/0!</v>
      </c>
      <c r="T88" s="236" t="e">
        <f>AVERAGE('Vize-2'!AF6:AF85)*F88/100</f>
        <v>#DIV/0!</v>
      </c>
      <c r="U88" s="236" t="e">
        <f>AVERAGE('Vize-2'!AF6:AF85)*G88/100</f>
        <v>#DIV/0!</v>
      </c>
      <c r="V88" s="236" t="e">
        <f>AVERAGE('Vize-2'!AF6:AF85)*H88/100</f>
        <v>#DIV/0!</v>
      </c>
      <c r="W88" s="236" t="e">
        <f>AVERAGE('Vize-2'!AF6:AF85)*I88/100</f>
        <v>#DIV/0!</v>
      </c>
      <c r="X88" s="236" t="e">
        <f>AVERAGE('Vize-2'!AF6:AF85)*J88/100</f>
        <v>#DIV/0!</v>
      </c>
      <c r="Y88" s="236" t="e">
        <f>AVERAGE('Vize-2'!AF6:AF85)*K88/100</f>
        <v>#DIV/0!</v>
      </c>
      <c r="Z88" s="236" t="e">
        <f>AVERAGE('Vize-2'!AF6:AF85)*L88/100</f>
        <v>#DIV/0!</v>
      </c>
      <c r="AA88" s="236" t="e">
        <f>AVERAGE('Vize-2'!AF6:AF85)*M88/100</f>
        <v>#DIV/0!</v>
      </c>
      <c r="AB88" s="232">
        <f>'NOT Baremi'!AE15</f>
        <v>0</v>
      </c>
    </row>
    <row r="89" spans="2:28" ht="13.8" x14ac:dyDescent="0.3">
      <c r="B89" s="339" t="s">
        <v>93</v>
      </c>
      <c r="C89" s="340"/>
      <c r="D89" s="242"/>
      <c r="E89" s="242"/>
      <c r="F89" s="242"/>
      <c r="G89" s="242"/>
      <c r="H89" s="242"/>
      <c r="I89" s="242"/>
      <c r="J89" s="242"/>
      <c r="K89" s="242"/>
      <c r="L89" s="242"/>
      <c r="M89" s="242"/>
      <c r="N89" s="236">
        <f t="shared" si="3"/>
        <v>0</v>
      </c>
      <c r="P89" s="339" t="s">
        <v>93</v>
      </c>
      <c r="Q89" s="340"/>
      <c r="R89" s="237" t="e">
        <f>AVERAGE('Vize-2'!AG6:AG85)*D89/100</f>
        <v>#DIV/0!</v>
      </c>
      <c r="S89" s="236" t="e">
        <f>AVERAGE('Vize-2'!AG6:AG85)*E89/100</f>
        <v>#DIV/0!</v>
      </c>
      <c r="T89" s="236" t="e">
        <f>AVERAGE('Vize-2'!AG6:AG85)*F89/100</f>
        <v>#DIV/0!</v>
      </c>
      <c r="U89" s="236" t="e">
        <f>AVERAGE('Vize-2'!AG6:AG85)*G89/100</f>
        <v>#DIV/0!</v>
      </c>
      <c r="V89" s="236" t="e">
        <f>AVERAGE('Vize-2'!AG6:AG85)*H89/100</f>
        <v>#DIV/0!</v>
      </c>
      <c r="W89" s="236" t="e">
        <f>AVERAGE('Vize-2'!AG6:AG85)*I89/100</f>
        <v>#DIV/0!</v>
      </c>
      <c r="X89" s="236" t="e">
        <f>AVERAGE('Vize-2'!AG6:AG85)*J89/100</f>
        <v>#DIV/0!</v>
      </c>
      <c r="Y89" s="236" t="e">
        <f>AVERAGE('Vize-2'!AG6:AG85)*K89/100</f>
        <v>#DIV/0!</v>
      </c>
      <c r="Z89" s="236" t="e">
        <f>AVERAGE('Vize-2'!AG6:AG85)*L89/100</f>
        <v>#DIV/0!</v>
      </c>
      <c r="AA89" s="236" t="e">
        <f>AVERAGE('Vize-2'!AG6:AG85)*M89/100</f>
        <v>#DIV/0!</v>
      </c>
      <c r="AB89" s="232">
        <f>'NOT Baremi'!AF15</f>
        <v>0</v>
      </c>
    </row>
    <row r="90" spans="2:28" ht="13.8" x14ac:dyDescent="0.3">
      <c r="B90" s="339" t="s">
        <v>94</v>
      </c>
      <c r="C90" s="340"/>
      <c r="D90" s="242"/>
      <c r="E90" s="242"/>
      <c r="F90" s="242"/>
      <c r="G90" s="242"/>
      <c r="H90" s="242"/>
      <c r="I90" s="242"/>
      <c r="J90" s="242"/>
      <c r="K90" s="242"/>
      <c r="L90" s="242"/>
      <c r="M90" s="242"/>
      <c r="N90" s="236">
        <f t="shared" si="3"/>
        <v>0</v>
      </c>
      <c r="P90" s="339" t="s">
        <v>94</v>
      </c>
      <c r="Q90" s="340"/>
      <c r="R90" s="237" t="e">
        <f>AVERAGE('Vize-2'!AH6:AH85)*D90/100</f>
        <v>#DIV/0!</v>
      </c>
      <c r="S90" s="236" t="e">
        <f>AVERAGE('Vize-2'!AH6:AH85)*E90/100</f>
        <v>#DIV/0!</v>
      </c>
      <c r="T90" s="236" t="e">
        <f>AVERAGE('Vize-2'!AH6:AH85)*F90/100</f>
        <v>#DIV/0!</v>
      </c>
      <c r="U90" s="236" t="e">
        <f>AVERAGE('Vize-2'!AH6:AH85)*G90/100</f>
        <v>#DIV/0!</v>
      </c>
      <c r="V90" s="236" t="e">
        <f>AVERAGE('Vize-2'!AH6:AH85)*H90/100</f>
        <v>#DIV/0!</v>
      </c>
      <c r="W90" s="236" t="e">
        <f>AVERAGE('Vize-2'!AH6:AH85)*I90/100</f>
        <v>#DIV/0!</v>
      </c>
      <c r="X90" s="236" t="e">
        <f>AVERAGE('Vize-2'!AH6:AH85)*J90/100</f>
        <v>#DIV/0!</v>
      </c>
      <c r="Y90" s="236" t="e">
        <f>AVERAGE('Vize-2'!AH6:AH85)*K90/100</f>
        <v>#DIV/0!</v>
      </c>
      <c r="Z90" s="236" t="e">
        <f>AVERAGE('Vize-2'!AH6:AH85)*L90/100</f>
        <v>#DIV/0!</v>
      </c>
      <c r="AA90" s="236" t="e">
        <f>AVERAGE('Vize-2'!AH6:AH85)*M90/100</f>
        <v>#DIV/0!</v>
      </c>
      <c r="AB90" s="232">
        <f>'NOT Baremi'!AG15</f>
        <v>0</v>
      </c>
    </row>
    <row r="91" spans="2:28" ht="13.8" x14ac:dyDescent="0.3">
      <c r="B91" s="339" t="s">
        <v>95</v>
      </c>
      <c r="C91" s="340"/>
      <c r="D91" s="242"/>
      <c r="E91" s="242"/>
      <c r="F91" s="242"/>
      <c r="G91" s="242"/>
      <c r="H91" s="242"/>
      <c r="I91" s="242"/>
      <c r="J91" s="242"/>
      <c r="K91" s="242"/>
      <c r="L91" s="242"/>
      <c r="M91" s="242"/>
      <c r="N91" s="236">
        <f t="shared" si="3"/>
        <v>0</v>
      </c>
      <c r="P91" s="339" t="s">
        <v>95</v>
      </c>
      <c r="Q91" s="340"/>
      <c r="R91" s="237" t="e">
        <f>AVERAGE('Vize-2'!AI6:AI85)*D91/100</f>
        <v>#DIV/0!</v>
      </c>
      <c r="S91" s="236" t="e">
        <f>AVERAGE('Vize-2'!AI6:AI85)*E91/100</f>
        <v>#DIV/0!</v>
      </c>
      <c r="T91" s="236" t="e">
        <f>AVERAGE('Vize-2'!AI6:AI85)*F91/100</f>
        <v>#DIV/0!</v>
      </c>
      <c r="U91" s="236" t="e">
        <f>AVERAGE('Vize-2'!AI6:AI85)*G91/100</f>
        <v>#DIV/0!</v>
      </c>
      <c r="V91" s="236" t="e">
        <f>AVERAGE('Vize-2'!AI6:AI85)*H91/100</f>
        <v>#DIV/0!</v>
      </c>
      <c r="W91" s="236" t="e">
        <f>AVERAGE('Vize-2'!AI6:AI85)*I91/100</f>
        <v>#DIV/0!</v>
      </c>
      <c r="X91" s="236" t="e">
        <f>AVERAGE('Vize-2'!AI6:AI85)*J91/100</f>
        <v>#DIV/0!</v>
      </c>
      <c r="Y91" s="236" t="e">
        <f>AVERAGE('Vize-2'!AI6:AI85)*K91/100</f>
        <v>#DIV/0!</v>
      </c>
      <c r="Z91" s="236" t="e">
        <f>AVERAGE('Vize-2'!AI6:AI85)*L91/100</f>
        <v>#DIV/0!</v>
      </c>
      <c r="AA91" s="236" t="e">
        <f>AVERAGE('Vize-2'!AI6:AI85)*M91/100</f>
        <v>#DIV/0!</v>
      </c>
      <c r="AB91" s="232">
        <f>'NOT Baremi'!AH15</f>
        <v>0</v>
      </c>
    </row>
    <row r="92" spans="2:28" ht="13.8" x14ac:dyDescent="0.3">
      <c r="B92" s="339" t="s">
        <v>96</v>
      </c>
      <c r="C92" s="340"/>
      <c r="D92" s="242"/>
      <c r="E92" s="242"/>
      <c r="F92" s="242"/>
      <c r="G92" s="242"/>
      <c r="H92" s="242"/>
      <c r="I92" s="242"/>
      <c r="J92" s="242"/>
      <c r="K92" s="242"/>
      <c r="L92" s="242"/>
      <c r="M92" s="242"/>
      <c r="N92" s="236">
        <f t="shared" si="3"/>
        <v>0</v>
      </c>
      <c r="P92" s="339" t="s">
        <v>96</v>
      </c>
      <c r="Q92" s="340"/>
      <c r="R92" s="237" t="e">
        <f>AVERAGE('Vize-2'!AJ6:AJ85)*D92/100</f>
        <v>#DIV/0!</v>
      </c>
      <c r="S92" s="236" t="e">
        <f>AVERAGE('Vize-2'!AJ6:AJ85)*E92/100</f>
        <v>#DIV/0!</v>
      </c>
      <c r="T92" s="236" t="e">
        <f>AVERAGE('Vize-2'!AJ6:AJ85)*F92/100</f>
        <v>#DIV/0!</v>
      </c>
      <c r="U92" s="236" t="e">
        <f>AVERAGE('Vize-2'!AJ6:AJ85)*G92/100</f>
        <v>#DIV/0!</v>
      </c>
      <c r="V92" s="236" t="e">
        <f>AVERAGE('Vize-2'!AJ6:AJ85)*H92/100</f>
        <v>#DIV/0!</v>
      </c>
      <c r="W92" s="236" t="e">
        <f>AVERAGE('Vize-2'!AJ6:AJ85)*I92/100</f>
        <v>#DIV/0!</v>
      </c>
      <c r="X92" s="236" t="e">
        <f>AVERAGE('Vize-2'!AJ6:AJ85)*J92/100</f>
        <v>#DIV/0!</v>
      </c>
      <c r="Y92" s="236" t="e">
        <f>AVERAGE('Vize-2'!AJ6:AJ85)*K92/100</f>
        <v>#DIV/0!</v>
      </c>
      <c r="Z92" s="236" t="e">
        <f>AVERAGE('Vize-2'!AJ6:AJ85)*L92/100</f>
        <v>#DIV/0!</v>
      </c>
      <c r="AA92" s="236" t="e">
        <f>AVERAGE('Vize-2'!AJ6:AJ85)*M92/100</f>
        <v>#DIV/0!</v>
      </c>
      <c r="AB92" s="232">
        <f>'NOT Baremi'!AI15</f>
        <v>0</v>
      </c>
    </row>
    <row r="93" spans="2:28" ht="13.8" x14ac:dyDescent="0.3">
      <c r="B93" s="339" t="s">
        <v>97</v>
      </c>
      <c r="C93" s="340"/>
      <c r="D93" s="242"/>
      <c r="E93" s="242"/>
      <c r="F93" s="242"/>
      <c r="G93" s="242"/>
      <c r="H93" s="242"/>
      <c r="I93" s="242"/>
      <c r="J93" s="242"/>
      <c r="K93" s="242"/>
      <c r="L93" s="242"/>
      <c r="M93" s="242"/>
      <c r="N93" s="236">
        <f t="shared" si="3"/>
        <v>0</v>
      </c>
      <c r="P93" s="339" t="s">
        <v>97</v>
      </c>
      <c r="Q93" s="340"/>
      <c r="R93" s="237" t="e">
        <f>AVERAGE('Vize-2'!AK6:AK85)*D93/100</f>
        <v>#DIV/0!</v>
      </c>
      <c r="S93" s="236" t="e">
        <f>AVERAGE('Vize-2'!AK6:AK85)*E93/100</f>
        <v>#DIV/0!</v>
      </c>
      <c r="T93" s="236" t="e">
        <f>AVERAGE('Vize-2'!AK6:AK85)*F93/100</f>
        <v>#DIV/0!</v>
      </c>
      <c r="U93" s="236" t="e">
        <f>AVERAGE('Vize-2'!AK6:AK85)*G93/100</f>
        <v>#DIV/0!</v>
      </c>
      <c r="V93" s="236" t="e">
        <f>AVERAGE('Vize-2'!AK6:AK85)*H93/100</f>
        <v>#DIV/0!</v>
      </c>
      <c r="W93" s="236" t="e">
        <f>AVERAGE('Vize-2'!AK6:AK85)*I93/100</f>
        <v>#DIV/0!</v>
      </c>
      <c r="X93" s="236" t="e">
        <f>AVERAGE('Vize-2'!AK6:AK85)*J93/100</f>
        <v>#DIV/0!</v>
      </c>
      <c r="Y93" s="236" t="e">
        <f>AVERAGE('Vize-2'!AK6:AK85)*K93/100</f>
        <v>#DIV/0!</v>
      </c>
      <c r="Z93" s="236" t="e">
        <f>AVERAGE('Vize-2'!AK6:AK85)*L93/100</f>
        <v>#DIV/0!</v>
      </c>
      <c r="AA93" s="236" t="e">
        <f>AVERAGE('Vize-2'!AK6:AK85)*M93/100</f>
        <v>#DIV/0!</v>
      </c>
      <c r="AB93" s="232">
        <f>'NOT Baremi'!AJ15</f>
        <v>0</v>
      </c>
    </row>
    <row r="94" spans="2:28" ht="13.8" x14ac:dyDescent="0.3">
      <c r="B94" s="339" t="s">
        <v>98</v>
      </c>
      <c r="C94" s="340"/>
      <c r="D94" s="242"/>
      <c r="E94" s="242"/>
      <c r="F94" s="242"/>
      <c r="G94" s="242"/>
      <c r="H94" s="242"/>
      <c r="I94" s="242"/>
      <c r="J94" s="242"/>
      <c r="K94" s="242"/>
      <c r="L94" s="242"/>
      <c r="M94" s="242"/>
      <c r="N94" s="236">
        <f t="shared" si="3"/>
        <v>0</v>
      </c>
      <c r="P94" s="339" t="s">
        <v>98</v>
      </c>
      <c r="Q94" s="340"/>
      <c r="R94" s="237" t="e">
        <f>AVERAGE('Vize-2'!AL6:AL85)*D94/100</f>
        <v>#DIV/0!</v>
      </c>
      <c r="S94" s="236" t="e">
        <f>AVERAGE('Vize-2'!AL6:AL85)*E94/100</f>
        <v>#DIV/0!</v>
      </c>
      <c r="T94" s="236" t="e">
        <f>AVERAGE('Vize-2'!AL6:AL85)*F94/100</f>
        <v>#DIV/0!</v>
      </c>
      <c r="U94" s="236" t="e">
        <f>AVERAGE('Vize-2'!AL6:AL85)*G94/100</f>
        <v>#DIV/0!</v>
      </c>
      <c r="V94" s="236" t="e">
        <f>AVERAGE('Vize-2'!AL6:AL85)*H94/100</f>
        <v>#DIV/0!</v>
      </c>
      <c r="W94" s="236" t="e">
        <f>AVERAGE('Vize-2'!AL6:AL85)*I94/100</f>
        <v>#DIV/0!</v>
      </c>
      <c r="X94" s="236" t="e">
        <f>AVERAGE('Vize-2'!AL6:AL85)*J94/100</f>
        <v>#DIV/0!</v>
      </c>
      <c r="Y94" s="236" t="e">
        <f>AVERAGE('Vize-2'!AL6:AL85)*K94/100</f>
        <v>#DIV/0!</v>
      </c>
      <c r="Z94" s="236" t="e">
        <f>AVERAGE('Vize-2'!AL6:AL85)*L94/100</f>
        <v>#DIV/0!</v>
      </c>
      <c r="AA94" s="236" t="e">
        <f>AVERAGE('Vize-2'!AL6:AL85)*M94/100</f>
        <v>#DIV/0!</v>
      </c>
      <c r="AB94" s="232">
        <f>'NOT Baremi'!AK15</f>
        <v>0</v>
      </c>
    </row>
    <row r="95" spans="2:28" ht="13.8" x14ac:dyDescent="0.3">
      <c r="B95" s="339" t="s">
        <v>99</v>
      </c>
      <c r="C95" s="340"/>
      <c r="D95" s="242"/>
      <c r="E95" s="242"/>
      <c r="F95" s="242"/>
      <c r="G95" s="242"/>
      <c r="H95" s="242"/>
      <c r="I95" s="242"/>
      <c r="J95" s="242"/>
      <c r="K95" s="242"/>
      <c r="L95" s="242"/>
      <c r="M95" s="242"/>
      <c r="N95" s="236">
        <f t="shared" si="3"/>
        <v>0</v>
      </c>
      <c r="P95" s="339" t="s">
        <v>99</v>
      </c>
      <c r="Q95" s="340"/>
      <c r="R95" s="237" t="e">
        <f>AVERAGE('Vize-2'!AM6:AM85)*D95/100</f>
        <v>#DIV/0!</v>
      </c>
      <c r="S95" s="236" t="e">
        <f>AVERAGE('Vize-2'!AM6:AM85)*E95/100</f>
        <v>#DIV/0!</v>
      </c>
      <c r="T95" s="236" t="e">
        <f>AVERAGE('Vize-2'!AM6:AM85)*F95/100</f>
        <v>#DIV/0!</v>
      </c>
      <c r="U95" s="236" t="e">
        <f>AVERAGE('Vize-2'!AM6:AM85)*G95/100</f>
        <v>#DIV/0!</v>
      </c>
      <c r="V95" s="236" t="e">
        <f>AVERAGE('Vize-2'!AM6:AM85)*H95/100</f>
        <v>#DIV/0!</v>
      </c>
      <c r="W95" s="236" t="e">
        <f>AVERAGE('Vize-2'!AM6:AM85)*I95/100</f>
        <v>#DIV/0!</v>
      </c>
      <c r="X95" s="236" t="e">
        <f>AVERAGE('Vize-2'!AM6:AM85)*J95/100</f>
        <v>#DIV/0!</v>
      </c>
      <c r="Y95" s="236" t="e">
        <f>AVERAGE('Vize-2'!AM6:AM85)*K95/100</f>
        <v>#DIV/0!</v>
      </c>
      <c r="Z95" s="236" t="e">
        <f>AVERAGE('Vize-2'!AM6:AM85)*L95/100</f>
        <v>#DIV/0!</v>
      </c>
      <c r="AA95" s="236" t="e">
        <f>AVERAGE('Vize-2'!AM6:AM85)*M95/100</f>
        <v>#DIV/0!</v>
      </c>
      <c r="AB95" s="232">
        <f>'NOT Baremi'!AL15</f>
        <v>0</v>
      </c>
    </row>
    <row r="96" spans="2:28" ht="13.8" x14ac:dyDescent="0.3">
      <c r="B96" s="339" t="s">
        <v>100</v>
      </c>
      <c r="C96" s="340"/>
      <c r="D96" s="242"/>
      <c r="E96" s="242"/>
      <c r="F96" s="242"/>
      <c r="G96" s="242"/>
      <c r="H96" s="242"/>
      <c r="I96" s="242"/>
      <c r="J96" s="242"/>
      <c r="K96" s="242"/>
      <c r="L96" s="242"/>
      <c r="M96" s="242"/>
      <c r="N96" s="236">
        <f t="shared" si="3"/>
        <v>0</v>
      </c>
      <c r="P96" s="339" t="s">
        <v>100</v>
      </c>
      <c r="Q96" s="340"/>
      <c r="R96" s="237" t="e">
        <f>AVERAGE('Vize-2'!AN6:AN85)*D96/100</f>
        <v>#DIV/0!</v>
      </c>
      <c r="S96" s="236" t="e">
        <f>AVERAGE('Vize-2'!AN6:AN85)*E96/100</f>
        <v>#DIV/0!</v>
      </c>
      <c r="T96" s="236" t="e">
        <f>AVERAGE('Vize-2'!AN6:AN85)*F96/100</f>
        <v>#DIV/0!</v>
      </c>
      <c r="U96" s="236" t="e">
        <f>AVERAGE('Vize-2'!AN6:AN85)*G96/100</f>
        <v>#DIV/0!</v>
      </c>
      <c r="V96" s="236" t="e">
        <f>AVERAGE('Vize-2'!AN6:AN85)*H96/100</f>
        <v>#DIV/0!</v>
      </c>
      <c r="W96" s="236" t="e">
        <f>AVERAGE('Vize-2'!AN6:AN85)*I96/100</f>
        <v>#DIV/0!</v>
      </c>
      <c r="X96" s="236" t="e">
        <f>AVERAGE('Vize-2'!AN6:AN85)*J96/100</f>
        <v>#DIV/0!</v>
      </c>
      <c r="Y96" s="236" t="e">
        <f>AVERAGE('Vize-2'!AN6:AN85)*K96/100</f>
        <v>#DIV/0!</v>
      </c>
      <c r="Z96" s="236" t="e">
        <f>AVERAGE('Vize-2'!AN6:AN85)*L96/100</f>
        <v>#DIV/0!</v>
      </c>
      <c r="AA96" s="236" t="e">
        <f>AVERAGE('Vize-2'!AN6:AN85)*M96/100</f>
        <v>#DIV/0!</v>
      </c>
      <c r="AB96" s="232">
        <f>'NOT Baremi'!AM15</f>
        <v>0</v>
      </c>
    </row>
    <row r="97" spans="2:28" ht="13.8" x14ac:dyDescent="0.3">
      <c r="B97" s="339" t="s">
        <v>101</v>
      </c>
      <c r="C97" s="340"/>
      <c r="D97" s="242"/>
      <c r="E97" s="242"/>
      <c r="F97" s="242"/>
      <c r="G97" s="242"/>
      <c r="H97" s="242"/>
      <c r="I97" s="242"/>
      <c r="J97" s="242"/>
      <c r="K97" s="242"/>
      <c r="L97" s="242"/>
      <c r="M97" s="242"/>
      <c r="N97" s="236">
        <f t="shared" si="3"/>
        <v>0</v>
      </c>
      <c r="P97" s="339" t="s">
        <v>101</v>
      </c>
      <c r="Q97" s="340"/>
      <c r="R97" s="237" t="e">
        <f>AVERAGE('Vize-2'!AO6:AO85)*D97/100</f>
        <v>#DIV/0!</v>
      </c>
      <c r="S97" s="236" t="e">
        <f>AVERAGE('Vize-2'!AO6:AO85)*E97/100</f>
        <v>#DIV/0!</v>
      </c>
      <c r="T97" s="236" t="e">
        <f>AVERAGE('Vize-2'!AO6:AO85)*F97/100</f>
        <v>#DIV/0!</v>
      </c>
      <c r="U97" s="236" t="e">
        <f>AVERAGE('Vize-2'!AO6:AO85)*G97/100</f>
        <v>#DIV/0!</v>
      </c>
      <c r="V97" s="236" t="e">
        <f>AVERAGE('Vize-2'!AO6:AO85)*H97/100</f>
        <v>#DIV/0!</v>
      </c>
      <c r="W97" s="236" t="e">
        <f>AVERAGE('Vize-2'!AO6:AO85)*I97/100</f>
        <v>#DIV/0!</v>
      </c>
      <c r="X97" s="236" t="e">
        <f>AVERAGE('Vize-2'!AO6:AO85)*J97/100</f>
        <v>#DIV/0!</v>
      </c>
      <c r="Y97" s="236" t="e">
        <f>AVERAGE('Vize-2'!AO6:AO85)*K97/100</f>
        <v>#DIV/0!</v>
      </c>
      <c r="Z97" s="236" t="e">
        <f>AVERAGE('Vize-2'!AO6:AO85)*L97/100</f>
        <v>#DIV/0!</v>
      </c>
      <c r="AA97" s="236" t="e">
        <f>AVERAGE('Vize-2'!AO6:AO85)*M97/100</f>
        <v>#DIV/0!</v>
      </c>
      <c r="AB97" s="232">
        <f>'NOT Baremi'!AN15</f>
        <v>0</v>
      </c>
    </row>
    <row r="98" spans="2:28" ht="13.8" x14ac:dyDescent="0.3">
      <c r="B98" s="339" t="s">
        <v>102</v>
      </c>
      <c r="C98" s="340"/>
      <c r="D98" s="242"/>
      <c r="E98" s="242"/>
      <c r="F98" s="242"/>
      <c r="G98" s="242"/>
      <c r="H98" s="242"/>
      <c r="I98" s="242"/>
      <c r="J98" s="242"/>
      <c r="K98" s="242"/>
      <c r="L98" s="242"/>
      <c r="M98" s="242"/>
      <c r="N98" s="236">
        <f t="shared" si="3"/>
        <v>0</v>
      </c>
      <c r="P98" s="339" t="s">
        <v>102</v>
      </c>
      <c r="Q98" s="340"/>
      <c r="R98" s="237" t="e">
        <f>AVERAGE('Vize-2'!AP6:AP85)*D98/100</f>
        <v>#DIV/0!</v>
      </c>
      <c r="S98" s="236" t="e">
        <f>AVERAGE('Vize-2'!AP6:AP85)*E98/100</f>
        <v>#DIV/0!</v>
      </c>
      <c r="T98" s="236" t="e">
        <f>AVERAGE('Vize-2'!AP6:AP85)*F98/100</f>
        <v>#DIV/0!</v>
      </c>
      <c r="U98" s="236" t="e">
        <f>AVERAGE('Vize-2'!AP6:AP85)*G98/100</f>
        <v>#DIV/0!</v>
      </c>
      <c r="V98" s="236" t="e">
        <f>AVERAGE('Vize-2'!AP6:AP85)*H98/100</f>
        <v>#DIV/0!</v>
      </c>
      <c r="W98" s="236" t="e">
        <f>AVERAGE('Vize-2'!AP6:AP85)*I98/100</f>
        <v>#DIV/0!</v>
      </c>
      <c r="X98" s="236" t="e">
        <f>AVERAGE('Vize-2'!AP6:AP85)*J98/100</f>
        <v>#DIV/0!</v>
      </c>
      <c r="Y98" s="236" t="e">
        <f>AVERAGE('Vize-2'!AP6:AP85)*K98/100</f>
        <v>#DIV/0!</v>
      </c>
      <c r="Z98" s="236" t="e">
        <f>AVERAGE('Vize-2'!AP6:AP85)*L98/100</f>
        <v>#DIV/0!</v>
      </c>
      <c r="AA98" s="236" t="e">
        <f>AVERAGE('Vize-2'!AP6:AP85)*M98/100</f>
        <v>#DIV/0!</v>
      </c>
      <c r="AB98" s="232">
        <f>'NOT Baremi'!AO15</f>
        <v>0</v>
      </c>
    </row>
    <row r="99" spans="2:28" ht="13.8" x14ac:dyDescent="0.3">
      <c r="B99" s="339" t="s">
        <v>103</v>
      </c>
      <c r="C99" s="340"/>
      <c r="D99" s="242"/>
      <c r="E99" s="242"/>
      <c r="F99" s="242"/>
      <c r="G99" s="242"/>
      <c r="H99" s="242"/>
      <c r="I99" s="242"/>
      <c r="J99" s="242"/>
      <c r="K99" s="242"/>
      <c r="L99" s="242"/>
      <c r="M99" s="242"/>
      <c r="N99" s="236">
        <f t="shared" si="3"/>
        <v>0</v>
      </c>
      <c r="P99" s="339" t="s">
        <v>103</v>
      </c>
      <c r="Q99" s="340"/>
      <c r="R99" s="237" t="e">
        <f>AVERAGE('Vize-2'!AQ6:AQ85)*D99/100</f>
        <v>#DIV/0!</v>
      </c>
      <c r="S99" s="236" t="e">
        <f>AVERAGE('Vize-2'!AQ6:AQ85)*E99/100</f>
        <v>#DIV/0!</v>
      </c>
      <c r="T99" s="236" t="e">
        <f>AVERAGE('Vize-2'!AQ6:AQ85)*F99/100</f>
        <v>#DIV/0!</v>
      </c>
      <c r="U99" s="236" t="e">
        <f>AVERAGE('Vize-2'!AQ6:AQ85)*G99/100</f>
        <v>#DIV/0!</v>
      </c>
      <c r="V99" s="236" t="e">
        <f>AVERAGE('Vize-2'!AQ6:AQ85)*H99/100</f>
        <v>#DIV/0!</v>
      </c>
      <c r="W99" s="236" t="e">
        <f>AVERAGE('Vize-2'!AQ6:AQ85)*I99/100</f>
        <v>#DIV/0!</v>
      </c>
      <c r="X99" s="236" t="e">
        <f>AVERAGE('Vize-2'!AQ6:AQ85)*J99/100</f>
        <v>#DIV/0!</v>
      </c>
      <c r="Y99" s="236" t="e">
        <f>AVERAGE('Vize-2'!AQ6:AQ85)*K99/100</f>
        <v>#DIV/0!</v>
      </c>
      <c r="Z99" s="236" t="e">
        <f>AVERAGE('Vize-2'!AQ6:AQ85)*L99/100</f>
        <v>#DIV/0!</v>
      </c>
      <c r="AA99" s="236" t="e">
        <f>AVERAGE('Vize-2'!AQ6:AQ85)*M99/100</f>
        <v>#DIV/0!</v>
      </c>
      <c r="AB99" s="232">
        <f>'NOT Baremi'!AP15</f>
        <v>0</v>
      </c>
    </row>
    <row r="100" spans="2:28" ht="13.8" x14ac:dyDescent="0.3">
      <c r="B100" s="339" t="s">
        <v>104</v>
      </c>
      <c r="C100" s="340"/>
      <c r="D100" s="242"/>
      <c r="E100" s="242"/>
      <c r="F100" s="242"/>
      <c r="G100" s="242"/>
      <c r="H100" s="242"/>
      <c r="I100" s="242"/>
      <c r="J100" s="242"/>
      <c r="K100" s="242"/>
      <c r="L100" s="242"/>
      <c r="M100" s="242"/>
      <c r="N100" s="236">
        <f t="shared" si="3"/>
        <v>0</v>
      </c>
      <c r="P100" s="339" t="s">
        <v>104</v>
      </c>
      <c r="Q100" s="340"/>
      <c r="R100" s="237" t="e">
        <f>AVERAGE('Vize-2'!AR6:AR85)*D100/100</f>
        <v>#DIV/0!</v>
      </c>
      <c r="S100" s="236" t="e">
        <f>AVERAGE('Vize-2'!AR6:AR85)*E100/100</f>
        <v>#DIV/0!</v>
      </c>
      <c r="T100" s="236" t="e">
        <f>AVERAGE('Vize-2'!AR6:AR85)*F100/100</f>
        <v>#DIV/0!</v>
      </c>
      <c r="U100" s="236" t="e">
        <f>AVERAGE('Vize-2'!AR6:AR85)*G100/100</f>
        <v>#DIV/0!</v>
      </c>
      <c r="V100" s="236" t="e">
        <f>AVERAGE('Vize-2'!AR6:AR85)*H100/100</f>
        <v>#DIV/0!</v>
      </c>
      <c r="W100" s="236" t="e">
        <f>AVERAGE('Vize-2'!AR6:AR85)*I100/100</f>
        <v>#DIV/0!</v>
      </c>
      <c r="X100" s="236" t="e">
        <f>AVERAGE('Vize-2'!AR6:AR85)*J100/100</f>
        <v>#DIV/0!</v>
      </c>
      <c r="Y100" s="236" t="e">
        <f>AVERAGE('Vize-2'!AR6:AR85)*K100/100</f>
        <v>#DIV/0!</v>
      </c>
      <c r="Z100" s="236" t="e">
        <f>AVERAGE('Vize-2'!AR6:AR85)*L100/100</f>
        <v>#DIV/0!</v>
      </c>
      <c r="AA100" s="236" t="e">
        <f>AVERAGE('Vize-2'!AR6:AR85)*M100/100</f>
        <v>#DIV/0!</v>
      </c>
      <c r="AB100" s="232">
        <f>'NOT Baremi'!AQ15</f>
        <v>0</v>
      </c>
    </row>
    <row r="101" spans="2:28" ht="13.8" x14ac:dyDescent="0.3">
      <c r="B101" s="339" t="s">
        <v>105</v>
      </c>
      <c r="C101" s="340"/>
      <c r="D101" s="242"/>
      <c r="E101" s="242"/>
      <c r="F101" s="242"/>
      <c r="G101" s="242"/>
      <c r="H101" s="242"/>
      <c r="I101" s="242"/>
      <c r="J101" s="242"/>
      <c r="K101" s="242"/>
      <c r="L101" s="242"/>
      <c r="M101" s="242"/>
      <c r="N101" s="236">
        <f t="shared" si="3"/>
        <v>0</v>
      </c>
      <c r="P101" s="339" t="s">
        <v>105</v>
      </c>
      <c r="Q101" s="340"/>
      <c r="R101" s="237" t="e">
        <f>AVERAGE('Vize-2'!AS6:AS85)*D101/100</f>
        <v>#DIV/0!</v>
      </c>
      <c r="S101" s="236" t="e">
        <f>AVERAGE('Vize-2'!AS6:AS85)*E101/100</f>
        <v>#DIV/0!</v>
      </c>
      <c r="T101" s="236" t="e">
        <f>AVERAGE('Vize-2'!AS6:AS85)*F101/100</f>
        <v>#DIV/0!</v>
      </c>
      <c r="U101" s="236" t="e">
        <f>AVERAGE('Vize-2'!AS6:AS85)*G101/100</f>
        <v>#DIV/0!</v>
      </c>
      <c r="V101" s="236" t="e">
        <f>AVERAGE('Vize-2'!AS6:AS85)*H101/100</f>
        <v>#DIV/0!</v>
      </c>
      <c r="W101" s="236" t="e">
        <f>AVERAGE('Vize-2'!AS6:AS85)*I101/100</f>
        <v>#DIV/0!</v>
      </c>
      <c r="X101" s="236" t="e">
        <f>AVERAGE('Vize-2'!AS6:AS85)*J101/100</f>
        <v>#DIV/0!</v>
      </c>
      <c r="Y101" s="236" t="e">
        <f>AVERAGE('Vize-2'!AS6:AS85)*K101/100</f>
        <v>#DIV/0!</v>
      </c>
      <c r="Z101" s="236" t="e">
        <f>AVERAGE('Vize-2'!AS6:AS85)*L101/100</f>
        <v>#DIV/0!</v>
      </c>
      <c r="AA101" s="236" t="e">
        <f>AVERAGE('Vize-2'!AS6:AS85)*M101/100</f>
        <v>#DIV/0!</v>
      </c>
      <c r="AB101" s="232">
        <f>'NOT Baremi'!AR15</f>
        <v>0</v>
      </c>
    </row>
    <row r="102" spans="2:28" ht="13.8" x14ac:dyDescent="0.3">
      <c r="B102" s="238"/>
      <c r="C102" s="238"/>
      <c r="P102" s="339" t="s">
        <v>80</v>
      </c>
      <c r="Q102" s="340"/>
      <c r="R102" s="236">
        <f>COUNTA(D62:D101)</f>
        <v>0</v>
      </c>
      <c r="S102" s="236">
        <f>COUNTA(E62:E101)</f>
        <v>0</v>
      </c>
      <c r="T102" s="236">
        <f t="shared" ref="T102:AA102" si="4">COUNTA(F62:F101)</f>
        <v>0</v>
      </c>
      <c r="U102" s="236">
        <f t="shared" si="4"/>
        <v>0</v>
      </c>
      <c r="V102" s="236">
        <f>COUNTA(H62:H101)</f>
        <v>0</v>
      </c>
      <c r="W102" s="236">
        <f>COUNTA(I62:I101)</f>
        <v>0</v>
      </c>
      <c r="X102" s="236">
        <f>COUNTA(J62:J101)</f>
        <v>0</v>
      </c>
      <c r="Y102" s="236">
        <f>COUNTA(K62:K101)</f>
        <v>0</v>
      </c>
      <c r="Z102" s="236">
        <f t="shared" si="4"/>
        <v>0</v>
      </c>
      <c r="AA102" s="236">
        <f t="shared" si="4"/>
        <v>0</v>
      </c>
      <c r="AB102" s="236"/>
    </row>
    <row r="103" spans="2:28" ht="13.8" x14ac:dyDescent="0.3">
      <c r="B103" s="238"/>
      <c r="C103" s="238"/>
      <c r="P103" s="339" t="s">
        <v>79</v>
      </c>
      <c r="Q103" s="340"/>
      <c r="R103" s="239" t="e" cm="1">
        <f t="array" ref="R103">(AVERAGE(IF(D62:D101&lt;&gt;0,R62:R101)))*100/(AVERAGE(IF(D62:D101&lt;&gt;0,AB62:AB101)))</f>
        <v>#DIV/0!</v>
      </c>
      <c r="S103" s="239" t="e" cm="1">
        <f t="array" ref="S103">(AVERAGE(IF(E62:E101&lt;&gt;0,S62:S101)))*100/(AVERAGE(IF(E62:E101&lt;&gt;0,AB62:AB101)))</f>
        <v>#DIV/0!</v>
      </c>
      <c r="T103" s="239" t="e" cm="1">
        <f t="array" ref="T103">(AVERAGE(IF(F62:F101&lt;&gt;0,T62:T101)))*100/(AVERAGE(IF(F62:F101&lt;&gt;0,AB62:AB101)))</f>
        <v>#DIV/0!</v>
      </c>
      <c r="U103" s="239" t="e" cm="1">
        <f t="array" ref="U103">(AVERAGE(IF(G62:G101&lt;&gt;0,U62:U101)))*100/(AVERAGE(IF(G62:G101&lt;&gt;0,AB62:AB101)))</f>
        <v>#DIV/0!</v>
      </c>
      <c r="V103" s="239" t="e" cm="1">
        <f t="array" ref="V103">(AVERAGE(IF(H62:H101&lt;&gt;0,V62:V101)))*100/(AVERAGE(IF(H62:H101&lt;&gt;0,AB62:AB101)))</f>
        <v>#DIV/0!</v>
      </c>
      <c r="W103" s="239" t="e" cm="1">
        <f t="array" ref="W103">(AVERAGE(IF(I62:I101&lt;&gt;0,W62:W101)))*100/(AVERAGE(IF(I62:I101&lt;&gt;0,AB62:AB101)))</f>
        <v>#DIV/0!</v>
      </c>
      <c r="X103" s="239" t="e" cm="1">
        <f t="array" ref="X103">(AVERAGE(IF(J62:J101&lt;&gt;0,X62:X101)))*100/(AVERAGE(IF(J62:J101&lt;&gt;0,AB62:AB101)))</f>
        <v>#DIV/0!</v>
      </c>
      <c r="Y103" s="239" t="e" cm="1">
        <f t="array" ref="Y103">(AVERAGE(IF(K62:K101&lt;&gt;0,Y62:Y101)))*100/(AVERAGE(IF(K62:K101&lt;&gt;0,AB62:AB101)))</f>
        <v>#DIV/0!</v>
      </c>
      <c r="Z103" s="239" t="e" cm="1">
        <f t="array" ref="Z103">(AVERAGE(IF(L62:L101&lt;&gt;0,Z62:Z101)))*100/(AVERAGE(IF(L62:L101&lt;&gt;0,AB62:AB101)))</f>
        <v>#DIV/0!</v>
      </c>
      <c r="AA103" s="239" t="e" cm="1">
        <f t="array" ref="AA103">(AVERAGE(IF(M62:M101&lt;&gt;0,AA62:AA101)))*100/(AVERAGE(IF(M62:M101&lt;&gt;0,AB62:AB101)))</f>
        <v>#DIV/0!</v>
      </c>
      <c r="AB103" s="236"/>
    </row>
    <row r="104" spans="2:28" ht="13.8" x14ac:dyDescent="0.3">
      <c r="B104" s="238"/>
      <c r="C104" s="238"/>
    </row>
    <row r="105" spans="2:28" ht="13.8" x14ac:dyDescent="0.3">
      <c r="B105" s="238"/>
      <c r="C105" s="238"/>
    </row>
    <row r="106" spans="2:28" ht="15.6" x14ac:dyDescent="0.3">
      <c r="B106" s="341" t="s">
        <v>107</v>
      </c>
      <c r="C106" s="341"/>
      <c r="D106" s="341"/>
      <c r="E106" s="341"/>
      <c r="F106" s="341"/>
      <c r="G106" s="341"/>
      <c r="H106" s="341"/>
      <c r="I106" s="341"/>
      <c r="J106" s="341"/>
      <c r="K106" s="341"/>
      <c r="L106" s="341"/>
      <c r="M106" s="341"/>
      <c r="N106" s="341"/>
      <c r="P106" s="341" t="s">
        <v>113</v>
      </c>
      <c r="Q106" s="341"/>
      <c r="R106" s="341"/>
      <c r="S106" s="341"/>
      <c r="T106" s="341"/>
      <c r="U106" s="341"/>
      <c r="V106" s="341"/>
      <c r="W106" s="341"/>
      <c r="X106" s="341"/>
      <c r="Y106" s="341"/>
      <c r="Z106" s="341"/>
      <c r="AA106" s="341"/>
      <c r="AB106" s="341"/>
    </row>
    <row r="107" spans="2:28" ht="13.8" x14ac:dyDescent="0.3">
      <c r="B107" s="339" t="s">
        <v>110</v>
      </c>
      <c r="C107" s="340"/>
      <c r="D107" s="228" t="s">
        <v>47</v>
      </c>
      <c r="E107" s="228" t="s">
        <v>48</v>
      </c>
      <c r="F107" s="228" t="s">
        <v>49</v>
      </c>
      <c r="G107" s="228" t="s">
        <v>50</v>
      </c>
      <c r="H107" s="228" t="s">
        <v>51</v>
      </c>
      <c r="I107" s="228" t="s">
        <v>52</v>
      </c>
      <c r="J107" s="228" t="s">
        <v>53</v>
      </c>
      <c r="K107" s="228" t="s">
        <v>54</v>
      </c>
      <c r="L107" s="228" t="s">
        <v>55</v>
      </c>
      <c r="M107" s="230" t="s">
        <v>56</v>
      </c>
      <c r="N107" s="230" t="s">
        <v>78</v>
      </c>
      <c r="P107" s="339" t="s">
        <v>57</v>
      </c>
      <c r="Q107" s="340"/>
      <c r="R107" s="228" t="s">
        <v>47</v>
      </c>
      <c r="S107" s="228" t="s">
        <v>48</v>
      </c>
      <c r="T107" s="228" t="s">
        <v>49</v>
      </c>
      <c r="U107" s="228" t="s">
        <v>50</v>
      </c>
      <c r="V107" s="228" t="s">
        <v>51</v>
      </c>
      <c r="W107" s="228" t="s">
        <v>52</v>
      </c>
      <c r="X107" s="228" t="s">
        <v>53</v>
      </c>
      <c r="Y107" s="228" t="s">
        <v>54</v>
      </c>
      <c r="Z107" s="228" t="s">
        <v>55</v>
      </c>
      <c r="AA107" s="230" t="s">
        <v>56</v>
      </c>
      <c r="AB107" s="228" t="s">
        <v>131</v>
      </c>
    </row>
    <row r="108" spans="2:28" ht="13.8" x14ac:dyDescent="0.3">
      <c r="B108" s="339" t="s">
        <v>58</v>
      </c>
      <c r="C108" s="340"/>
      <c r="D108" s="242"/>
      <c r="E108" s="242"/>
      <c r="F108" s="242"/>
      <c r="G108" s="242"/>
      <c r="H108" s="242"/>
      <c r="I108" s="242"/>
      <c r="J108" s="242"/>
      <c r="K108" s="242"/>
      <c r="L108" s="242"/>
      <c r="M108" s="241"/>
      <c r="N108" s="236">
        <f t="shared" ref="N108:N117" si="5">COUNTA(D108:M108)</f>
        <v>0</v>
      </c>
      <c r="P108" s="339" t="s">
        <v>58</v>
      </c>
      <c r="Q108" s="340"/>
      <c r="R108" s="236" t="e">
        <f>AVERAGE(Final!F6:F85)*D108/100</f>
        <v>#DIV/0!</v>
      </c>
      <c r="S108" s="236" t="e">
        <f>AVERAGE(Final!F6:F85)*E108/100</f>
        <v>#DIV/0!</v>
      </c>
      <c r="T108" s="236" t="e">
        <f>AVERAGE(Final!F6:F85)*F108/100</f>
        <v>#DIV/0!</v>
      </c>
      <c r="U108" s="236" t="e">
        <f>AVERAGE(Final!F6:F85)*G108/100</f>
        <v>#DIV/0!</v>
      </c>
      <c r="V108" s="236" t="e">
        <f>AVERAGE(Final!F6:F85)*H108/100</f>
        <v>#DIV/0!</v>
      </c>
      <c r="W108" s="236" t="e">
        <f>AVERAGE(Final!F6:F85)*I108/100</f>
        <v>#DIV/0!</v>
      </c>
      <c r="X108" s="236" t="e">
        <f>AVERAGE(Final!F6:F85)*J108/100</f>
        <v>#DIV/0!</v>
      </c>
      <c r="Y108" s="236" t="e">
        <f>AVERAGE(Final!F6:F85)*K108/100</f>
        <v>#DIV/0!</v>
      </c>
      <c r="Z108" s="236" t="e">
        <f>AVERAGE(Final!F6:F85)*L108/100</f>
        <v>#DIV/0!</v>
      </c>
      <c r="AA108" s="236" t="e">
        <f>AVERAGE(Final!F6:F85)*M108/100</f>
        <v>#DIV/0!</v>
      </c>
      <c r="AB108" s="232">
        <f>'NOT Baremi'!E20</f>
        <v>0</v>
      </c>
    </row>
    <row r="109" spans="2:28" ht="13.8" x14ac:dyDescent="0.3">
      <c r="B109" s="339" t="s">
        <v>59</v>
      </c>
      <c r="C109" s="340"/>
      <c r="D109" s="242"/>
      <c r="E109" s="242"/>
      <c r="F109" s="242"/>
      <c r="G109" s="242"/>
      <c r="H109" s="242"/>
      <c r="I109" s="242"/>
      <c r="J109" s="242"/>
      <c r="K109" s="242"/>
      <c r="L109" s="242"/>
      <c r="M109" s="241"/>
      <c r="N109" s="236">
        <f t="shared" si="5"/>
        <v>0</v>
      </c>
      <c r="P109" s="339" t="s">
        <v>59</v>
      </c>
      <c r="Q109" s="340"/>
      <c r="R109" s="236" t="e">
        <f>AVERAGE(Final!G6:G85)*D109/100</f>
        <v>#DIV/0!</v>
      </c>
      <c r="S109" s="236" t="e">
        <f>AVERAGE(Final!G6:G85)*E109/100</f>
        <v>#DIV/0!</v>
      </c>
      <c r="T109" s="236" t="e">
        <f>AVERAGE(Final!G6:G85)*F109/100</f>
        <v>#DIV/0!</v>
      </c>
      <c r="U109" s="236" t="e">
        <f>AVERAGE(Final!G6:G85)*G109/100</f>
        <v>#DIV/0!</v>
      </c>
      <c r="V109" s="236" t="e">
        <f>AVERAGE(Final!G6:G85)*H109/100</f>
        <v>#DIV/0!</v>
      </c>
      <c r="W109" s="236" t="e">
        <f>AVERAGE(Final!G6:G85)*I109/100</f>
        <v>#DIV/0!</v>
      </c>
      <c r="X109" s="236" t="e">
        <f>AVERAGE(Final!G6:G85)*J109/100</f>
        <v>#DIV/0!</v>
      </c>
      <c r="Y109" s="236" t="e">
        <f>AVERAGE(Final!G6:G85)*K109/100</f>
        <v>#DIV/0!</v>
      </c>
      <c r="Z109" s="236" t="e">
        <f>AVERAGE(Final!G6:G85)*L109/100</f>
        <v>#DIV/0!</v>
      </c>
      <c r="AA109" s="236" t="e">
        <f>AVERAGE(Final!G6:G85)*M109/100</f>
        <v>#DIV/0!</v>
      </c>
      <c r="AB109" s="232">
        <f>'NOT Baremi'!F20</f>
        <v>0</v>
      </c>
    </row>
    <row r="110" spans="2:28" ht="13.8" x14ac:dyDescent="0.3">
      <c r="B110" s="339" t="s">
        <v>60</v>
      </c>
      <c r="C110" s="340"/>
      <c r="D110" s="242"/>
      <c r="E110" s="242"/>
      <c r="F110" s="242"/>
      <c r="G110" s="242"/>
      <c r="H110" s="242"/>
      <c r="I110" s="242"/>
      <c r="J110" s="242"/>
      <c r="K110" s="242"/>
      <c r="L110" s="242"/>
      <c r="M110" s="241"/>
      <c r="N110" s="236">
        <f t="shared" si="5"/>
        <v>0</v>
      </c>
      <c r="P110" s="339" t="s">
        <v>60</v>
      </c>
      <c r="Q110" s="340"/>
      <c r="R110" s="236" t="e">
        <f>AVERAGE(Final!H6:H85)*D110/100</f>
        <v>#DIV/0!</v>
      </c>
      <c r="S110" s="236" t="e">
        <f>AVERAGE(Final!H6:H85)*E110/100</f>
        <v>#DIV/0!</v>
      </c>
      <c r="T110" s="236" t="e">
        <f>AVERAGE(Final!H6:H85)*F110/100</f>
        <v>#DIV/0!</v>
      </c>
      <c r="U110" s="236" t="e">
        <f>AVERAGE(Final!H6:H85)*G110/100</f>
        <v>#DIV/0!</v>
      </c>
      <c r="V110" s="236" t="e">
        <f>AVERAGE(Final!H6:H85)*H110/100</f>
        <v>#DIV/0!</v>
      </c>
      <c r="W110" s="236" t="e">
        <f>AVERAGE(Final!H6:H85)*I110/100</f>
        <v>#DIV/0!</v>
      </c>
      <c r="X110" s="236" t="e">
        <f>AVERAGE(Final!H6:H85)*J110/100</f>
        <v>#DIV/0!</v>
      </c>
      <c r="Y110" s="236" t="e">
        <f>AVERAGE(Final!H6:H85)*K110/100</f>
        <v>#DIV/0!</v>
      </c>
      <c r="Z110" s="236" t="e">
        <f>AVERAGE(Final!H6:H85)*L110/100</f>
        <v>#DIV/0!</v>
      </c>
      <c r="AA110" s="236" t="e">
        <f>AVERAGE(Final!H6:H85)*M110/100</f>
        <v>#DIV/0!</v>
      </c>
      <c r="AB110" s="232">
        <f>'NOT Baremi'!G20</f>
        <v>0</v>
      </c>
    </row>
    <row r="111" spans="2:28" ht="13.8" x14ac:dyDescent="0.3">
      <c r="B111" s="339" t="s">
        <v>61</v>
      </c>
      <c r="C111" s="340"/>
      <c r="D111" s="242"/>
      <c r="E111" s="242"/>
      <c r="F111" s="242"/>
      <c r="G111" s="242"/>
      <c r="H111" s="242"/>
      <c r="I111" s="242"/>
      <c r="J111" s="242"/>
      <c r="K111" s="242"/>
      <c r="L111" s="242"/>
      <c r="M111" s="241"/>
      <c r="N111" s="236">
        <f t="shared" si="5"/>
        <v>0</v>
      </c>
      <c r="P111" s="339" t="s">
        <v>61</v>
      </c>
      <c r="Q111" s="340"/>
      <c r="R111" s="236" t="e">
        <f>AVERAGE(Final!I6:I85)*D111/100</f>
        <v>#DIV/0!</v>
      </c>
      <c r="S111" s="236" t="e">
        <f>AVERAGE(Final!I6:I85)*E111/100</f>
        <v>#DIV/0!</v>
      </c>
      <c r="T111" s="236" t="e">
        <f>AVERAGE(Final!I6:I85)*F111/100</f>
        <v>#DIV/0!</v>
      </c>
      <c r="U111" s="236" t="e">
        <f>AVERAGE(Final!I6:I85)*G111/100</f>
        <v>#DIV/0!</v>
      </c>
      <c r="V111" s="236" t="e">
        <f>AVERAGE(Final!I6:I85)*H111/100</f>
        <v>#DIV/0!</v>
      </c>
      <c r="W111" s="236" t="e">
        <f>AVERAGE(Final!I6:I85)*I111/100</f>
        <v>#DIV/0!</v>
      </c>
      <c r="X111" s="236" t="e">
        <f>AVERAGE(Final!I6:I85)*J111/100</f>
        <v>#DIV/0!</v>
      </c>
      <c r="Y111" s="236" t="e">
        <f>AVERAGE(Final!I6:I85)*K111/100</f>
        <v>#DIV/0!</v>
      </c>
      <c r="Z111" s="236" t="e">
        <f>AVERAGE(Final!I6:I85)*L111/100</f>
        <v>#DIV/0!</v>
      </c>
      <c r="AA111" s="236" t="e">
        <f>AVERAGE(Final!I6:I85)*M111/100</f>
        <v>#DIV/0!</v>
      </c>
      <c r="AB111" s="232">
        <f>'NOT Baremi'!H20</f>
        <v>0</v>
      </c>
    </row>
    <row r="112" spans="2:28" ht="13.8" x14ac:dyDescent="0.3">
      <c r="B112" s="339" t="s">
        <v>62</v>
      </c>
      <c r="C112" s="340"/>
      <c r="D112" s="242"/>
      <c r="E112" s="242"/>
      <c r="F112" s="242"/>
      <c r="G112" s="242"/>
      <c r="H112" s="242"/>
      <c r="I112" s="242"/>
      <c r="J112" s="242"/>
      <c r="K112" s="242"/>
      <c r="L112" s="242"/>
      <c r="M112" s="241"/>
      <c r="N112" s="236">
        <f t="shared" si="5"/>
        <v>0</v>
      </c>
      <c r="P112" s="339" t="s">
        <v>62</v>
      </c>
      <c r="Q112" s="340"/>
      <c r="R112" s="236" t="e">
        <f>AVERAGE(Final!J6:J85)*D112/100</f>
        <v>#DIV/0!</v>
      </c>
      <c r="S112" s="236" t="e">
        <f>AVERAGE(Final!J6:J85)*E112/100</f>
        <v>#DIV/0!</v>
      </c>
      <c r="T112" s="236" t="e">
        <f>AVERAGE(Final!J6:J85)*F112/100</f>
        <v>#DIV/0!</v>
      </c>
      <c r="U112" s="236" t="e">
        <f>AVERAGE(Final!J6:J85)*G112/100</f>
        <v>#DIV/0!</v>
      </c>
      <c r="V112" s="236" t="e">
        <f>AVERAGE(Final!J6:J85)*H112/100</f>
        <v>#DIV/0!</v>
      </c>
      <c r="W112" s="236" t="e">
        <f>AVERAGE(Final!J6:J85)*I112/100</f>
        <v>#DIV/0!</v>
      </c>
      <c r="X112" s="236" t="e">
        <f>AVERAGE(Final!J6:J85)*J112/100</f>
        <v>#DIV/0!</v>
      </c>
      <c r="Y112" s="236" t="e">
        <f>AVERAGE(Final!J6:J85)*K112/100</f>
        <v>#DIV/0!</v>
      </c>
      <c r="Z112" s="236" t="e">
        <f>AVERAGE(Final!J6:J85)*L112/100</f>
        <v>#DIV/0!</v>
      </c>
      <c r="AA112" s="236" t="e">
        <f>AVERAGE(Final!J6:J85)*M112/100</f>
        <v>#DIV/0!</v>
      </c>
      <c r="AB112" s="232">
        <f>'NOT Baremi'!I20</f>
        <v>0</v>
      </c>
    </row>
    <row r="113" spans="2:28" ht="13.8" x14ac:dyDescent="0.3">
      <c r="B113" s="339" t="s">
        <v>63</v>
      </c>
      <c r="C113" s="340"/>
      <c r="D113" s="242"/>
      <c r="E113" s="242"/>
      <c r="F113" s="242"/>
      <c r="G113" s="242"/>
      <c r="H113" s="242"/>
      <c r="I113" s="242"/>
      <c r="J113" s="242"/>
      <c r="K113" s="242"/>
      <c r="L113" s="242"/>
      <c r="M113" s="241"/>
      <c r="N113" s="236">
        <f t="shared" si="5"/>
        <v>0</v>
      </c>
      <c r="P113" s="339" t="s">
        <v>63</v>
      </c>
      <c r="Q113" s="340"/>
      <c r="R113" s="236" t="e">
        <f>AVERAGE(Final!K6:K85)*D113/100</f>
        <v>#DIV/0!</v>
      </c>
      <c r="S113" s="236" t="e">
        <f>AVERAGE(Final!K6:K85)*E113/100</f>
        <v>#DIV/0!</v>
      </c>
      <c r="T113" s="236" t="e">
        <f>AVERAGE(Final!K6:K85)*F113/100</f>
        <v>#DIV/0!</v>
      </c>
      <c r="U113" s="236" t="e">
        <f>AVERAGE(Final!K6:K85)*G113/100</f>
        <v>#DIV/0!</v>
      </c>
      <c r="V113" s="236" t="e">
        <f>AVERAGE(Final!K6:K85)*H113/100</f>
        <v>#DIV/0!</v>
      </c>
      <c r="W113" s="236" t="e">
        <f>AVERAGE(Final!K6:K85)*I113/100</f>
        <v>#DIV/0!</v>
      </c>
      <c r="X113" s="236" t="e">
        <f>AVERAGE(Final!K6:K85)*J113/100</f>
        <v>#DIV/0!</v>
      </c>
      <c r="Y113" s="236" t="e">
        <f>AVERAGE(Final!K6:K85)*K113/100</f>
        <v>#DIV/0!</v>
      </c>
      <c r="Z113" s="236" t="e">
        <f>AVERAGE(Final!K6:K85)*L113/100</f>
        <v>#DIV/0!</v>
      </c>
      <c r="AA113" s="236" t="e">
        <f>AVERAGE(Final!K6:K85)*M113/100</f>
        <v>#DIV/0!</v>
      </c>
      <c r="AB113" s="232">
        <f>'NOT Baremi'!J20</f>
        <v>0</v>
      </c>
    </row>
    <row r="114" spans="2:28" ht="13.8" x14ac:dyDescent="0.3">
      <c r="B114" s="339" t="s">
        <v>64</v>
      </c>
      <c r="C114" s="340"/>
      <c r="D114" s="242"/>
      <c r="E114" s="242"/>
      <c r="F114" s="242"/>
      <c r="G114" s="242"/>
      <c r="H114" s="242"/>
      <c r="I114" s="242"/>
      <c r="J114" s="242"/>
      <c r="K114" s="242"/>
      <c r="L114" s="242"/>
      <c r="M114" s="241"/>
      <c r="N114" s="236">
        <f t="shared" si="5"/>
        <v>0</v>
      </c>
      <c r="P114" s="339" t="s">
        <v>64</v>
      </c>
      <c r="Q114" s="340"/>
      <c r="R114" s="236" t="e">
        <f>AVERAGE(Final!L6:L85)*D114/100</f>
        <v>#DIV/0!</v>
      </c>
      <c r="S114" s="236" t="e">
        <f>AVERAGE(Final!L6:L85)*E114/100</f>
        <v>#DIV/0!</v>
      </c>
      <c r="T114" s="236" t="e">
        <f>AVERAGE(Final!L6:L85)*F114/100</f>
        <v>#DIV/0!</v>
      </c>
      <c r="U114" s="236" t="e">
        <f>AVERAGE(Final!L6:L85)*G114/100</f>
        <v>#DIV/0!</v>
      </c>
      <c r="V114" s="236" t="e">
        <f>AVERAGE(Final!L6:L85)*H114/100</f>
        <v>#DIV/0!</v>
      </c>
      <c r="W114" s="236" t="e">
        <f>AVERAGE(Final!L6:L85)*I114/100</f>
        <v>#DIV/0!</v>
      </c>
      <c r="X114" s="236" t="e">
        <f>AVERAGE(Final!L6:L85)*J114/100</f>
        <v>#DIV/0!</v>
      </c>
      <c r="Y114" s="236" t="e">
        <f>AVERAGE(Final!L6:L85)*K114/100</f>
        <v>#DIV/0!</v>
      </c>
      <c r="Z114" s="236" t="e">
        <f>AVERAGE(Final!L6:L85)*L114/100</f>
        <v>#DIV/0!</v>
      </c>
      <c r="AA114" s="236" t="e">
        <f>AVERAGE(Final!L6:L85)*M114/100</f>
        <v>#DIV/0!</v>
      </c>
      <c r="AB114" s="232">
        <f>'NOT Baremi'!K20</f>
        <v>0</v>
      </c>
    </row>
    <row r="115" spans="2:28" ht="13.8" x14ac:dyDescent="0.3">
      <c r="B115" s="339" t="s">
        <v>65</v>
      </c>
      <c r="C115" s="340"/>
      <c r="D115" s="242"/>
      <c r="E115" s="242"/>
      <c r="F115" s="242"/>
      <c r="G115" s="242"/>
      <c r="H115" s="242"/>
      <c r="I115" s="242"/>
      <c r="J115" s="242"/>
      <c r="K115" s="242"/>
      <c r="L115" s="242"/>
      <c r="M115" s="241"/>
      <c r="N115" s="236">
        <f t="shared" si="5"/>
        <v>0</v>
      </c>
      <c r="P115" s="339" t="s">
        <v>65</v>
      </c>
      <c r="Q115" s="340"/>
      <c r="R115" s="236" t="e">
        <f>AVERAGE(Final!M6:M85)*D115/100</f>
        <v>#DIV/0!</v>
      </c>
      <c r="S115" s="236" t="e">
        <f>AVERAGE(Final!M6:M85)*E115/100</f>
        <v>#DIV/0!</v>
      </c>
      <c r="T115" s="236" t="e">
        <f>AVERAGE(Final!M6:M85)*F115/100</f>
        <v>#DIV/0!</v>
      </c>
      <c r="U115" s="236" t="e">
        <f>AVERAGE(Final!M6:M85)*G115/100</f>
        <v>#DIV/0!</v>
      </c>
      <c r="V115" s="236" t="e">
        <f>AVERAGE(Final!M6:M85)*H115/100</f>
        <v>#DIV/0!</v>
      </c>
      <c r="W115" s="236" t="e">
        <f>AVERAGE(Final!M6:M85)*I115/100</f>
        <v>#DIV/0!</v>
      </c>
      <c r="X115" s="236" t="e">
        <f>AVERAGE(Final!M6:M85)*J115/100</f>
        <v>#DIV/0!</v>
      </c>
      <c r="Y115" s="236" t="e">
        <f>AVERAGE(Final!M6:M85)*K115/100</f>
        <v>#DIV/0!</v>
      </c>
      <c r="Z115" s="236" t="e">
        <f>AVERAGE(Final!M6:M85)*L115/100</f>
        <v>#DIV/0!</v>
      </c>
      <c r="AA115" s="236" t="e">
        <f>AVERAGE(Final!M6:M85)*M115/100</f>
        <v>#DIV/0!</v>
      </c>
      <c r="AB115" s="232">
        <f>'NOT Baremi'!L20</f>
        <v>0</v>
      </c>
    </row>
    <row r="116" spans="2:28" ht="13.8" x14ac:dyDescent="0.3">
      <c r="B116" s="339" t="s">
        <v>66</v>
      </c>
      <c r="C116" s="340"/>
      <c r="D116" s="242"/>
      <c r="E116" s="242"/>
      <c r="F116" s="242"/>
      <c r="G116" s="242"/>
      <c r="H116" s="242"/>
      <c r="I116" s="242"/>
      <c r="J116" s="242"/>
      <c r="K116" s="242"/>
      <c r="L116" s="242"/>
      <c r="M116" s="241"/>
      <c r="N116" s="236">
        <f t="shared" si="5"/>
        <v>0</v>
      </c>
      <c r="P116" s="339" t="s">
        <v>66</v>
      </c>
      <c r="Q116" s="340"/>
      <c r="R116" s="236" t="e">
        <f>AVERAGE(Final!N6:N85)*D116/100</f>
        <v>#DIV/0!</v>
      </c>
      <c r="S116" s="236" t="e">
        <f>AVERAGE(Final!N6:N85)*E116/100</f>
        <v>#DIV/0!</v>
      </c>
      <c r="T116" s="236" t="e">
        <f>AVERAGE(Final!N6:N85)*F116/100</f>
        <v>#DIV/0!</v>
      </c>
      <c r="U116" s="236" t="e">
        <f>AVERAGE(Final!N6:N85)*G116/100</f>
        <v>#DIV/0!</v>
      </c>
      <c r="V116" s="236" t="e">
        <f>AVERAGE(Final!N6:N85)*H116/100</f>
        <v>#DIV/0!</v>
      </c>
      <c r="W116" s="236" t="e">
        <f>AVERAGE(Final!N6:N85)*I116/100</f>
        <v>#DIV/0!</v>
      </c>
      <c r="X116" s="236" t="e">
        <f>AVERAGE(Final!N6:N85)*J116/100</f>
        <v>#DIV/0!</v>
      </c>
      <c r="Y116" s="236" t="e">
        <f>AVERAGE(Final!N6:N85)*K116/100</f>
        <v>#DIV/0!</v>
      </c>
      <c r="Z116" s="236" t="e">
        <f>AVERAGE(Final!N6:N85)*L116/100</f>
        <v>#DIV/0!</v>
      </c>
      <c r="AA116" s="236" t="e">
        <f>AVERAGE(Final!N6:N85)*M116/100</f>
        <v>#DIV/0!</v>
      </c>
      <c r="AB116" s="232">
        <f>'NOT Baremi'!M20</f>
        <v>0</v>
      </c>
    </row>
    <row r="117" spans="2:28" ht="13.8" x14ac:dyDescent="0.3">
      <c r="B117" s="339" t="s">
        <v>67</v>
      </c>
      <c r="C117" s="340"/>
      <c r="D117" s="242"/>
      <c r="E117" s="242"/>
      <c r="F117" s="242"/>
      <c r="G117" s="242"/>
      <c r="H117" s="242"/>
      <c r="I117" s="242"/>
      <c r="J117" s="242"/>
      <c r="K117" s="242"/>
      <c r="L117" s="242"/>
      <c r="M117" s="241"/>
      <c r="N117" s="236">
        <f t="shared" si="5"/>
        <v>0</v>
      </c>
      <c r="P117" s="339" t="s">
        <v>67</v>
      </c>
      <c r="Q117" s="340"/>
      <c r="R117" s="236" t="e">
        <f>AVERAGE(Final!O6:O85)*D117/100</f>
        <v>#DIV/0!</v>
      </c>
      <c r="S117" s="236" t="e">
        <f>AVERAGE(Final!O6:O85)*E117/100</f>
        <v>#DIV/0!</v>
      </c>
      <c r="T117" s="236" t="e">
        <f>AVERAGE(Final!O6:O85)*F117/100</f>
        <v>#DIV/0!</v>
      </c>
      <c r="U117" s="236" t="e">
        <f>AVERAGE(Final!O6:O85)*G117/100</f>
        <v>#DIV/0!</v>
      </c>
      <c r="V117" s="236" t="e">
        <f>AVERAGE(Final!O6:O85)*H117/100</f>
        <v>#DIV/0!</v>
      </c>
      <c r="W117" s="236" t="e">
        <f>AVERAGE(Final!O6:O85)*I117/100</f>
        <v>#DIV/0!</v>
      </c>
      <c r="X117" s="236" t="e">
        <f>AVERAGE(Final!O6:O85)*J117/100</f>
        <v>#DIV/0!</v>
      </c>
      <c r="Y117" s="236" t="e">
        <f>AVERAGE(Final!O6:O85)*K117/100</f>
        <v>#DIV/0!</v>
      </c>
      <c r="Z117" s="236" t="e">
        <f>AVERAGE(Final!O6:O85)*L117/100</f>
        <v>#DIV/0!</v>
      </c>
      <c r="AA117" s="236" t="e">
        <f>AVERAGE(Final!O6:O85)*M117/100</f>
        <v>#DIV/0!</v>
      </c>
      <c r="AB117" s="232">
        <f>'NOT Baremi'!N20</f>
        <v>0</v>
      </c>
    </row>
    <row r="118" spans="2:28" ht="13.8" x14ac:dyDescent="0.3">
      <c r="B118" s="339" t="s">
        <v>68</v>
      </c>
      <c r="C118" s="340"/>
      <c r="D118" s="242"/>
      <c r="E118" s="242"/>
      <c r="F118" s="242"/>
      <c r="G118" s="242"/>
      <c r="H118" s="242"/>
      <c r="I118" s="242"/>
      <c r="J118" s="242"/>
      <c r="K118" s="242"/>
      <c r="L118" s="242"/>
      <c r="M118" s="241"/>
      <c r="N118" s="236">
        <f t="shared" ref="N118:N147" si="6">COUNTA(D118:M118)</f>
        <v>0</v>
      </c>
      <c r="P118" s="339" t="s">
        <v>68</v>
      </c>
      <c r="Q118" s="340"/>
      <c r="R118" s="236" t="e">
        <f>AVERAGE(Final!P6:P85)*D118/100</f>
        <v>#DIV/0!</v>
      </c>
      <c r="S118" s="236" t="e">
        <f>AVERAGE(Final!P6:P85)*E118/100</f>
        <v>#DIV/0!</v>
      </c>
      <c r="T118" s="236" t="e">
        <f>AVERAGE(Final!P6:P85)*F118/100</f>
        <v>#DIV/0!</v>
      </c>
      <c r="U118" s="236" t="e">
        <f>AVERAGE(Final!P6:P85)*G118/100</f>
        <v>#DIV/0!</v>
      </c>
      <c r="V118" s="236" t="e">
        <f>AVERAGE(Final!P6:P85)*H118/100</f>
        <v>#DIV/0!</v>
      </c>
      <c r="W118" s="236" t="e">
        <f>AVERAGE(Final!P6:P85)*I118/100</f>
        <v>#DIV/0!</v>
      </c>
      <c r="X118" s="236" t="e">
        <f>AVERAGE(Final!P6:P85)*J118/100</f>
        <v>#DIV/0!</v>
      </c>
      <c r="Y118" s="236" t="e">
        <f>AVERAGE(Final!P6:P85)*K118/100</f>
        <v>#DIV/0!</v>
      </c>
      <c r="Z118" s="236" t="e">
        <f>AVERAGE(Final!P6:P85)*L118/100</f>
        <v>#DIV/0!</v>
      </c>
      <c r="AA118" s="236" t="e">
        <f>AVERAGE(Final!P6:P85)*M118/100</f>
        <v>#DIV/0!</v>
      </c>
      <c r="AB118" s="232">
        <f>'NOT Baremi'!O20</f>
        <v>0</v>
      </c>
    </row>
    <row r="119" spans="2:28" ht="13.8" x14ac:dyDescent="0.3">
      <c r="B119" s="339" t="s">
        <v>69</v>
      </c>
      <c r="C119" s="340"/>
      <c r="D119" s="242"/>
      <c r="E119" s="242"/>
      <c r="F119" s="242"/>
      <c r="G119" s="242"/>
      <c r="H119" s="242"/>
      <c r="I119" s="242"/>
      <c r="J119" s="242"/>
      <c r="K119" s="242"/>
      <c r="L119" s="242"/>
      <c r="M119" s="241"/>
      <c r="N119" s="236">
        <f t="shared" si="6"/>
        <v>0</v>
      </c>
      <c r="P119" s="339" t="s">
        <v>69</v>
      </c>
      <c r="Q119" s="340"/>
      <c r="R119" s="236" t="e">
        <f>AVERAGE(Final!Q6:Q85)*D119/100</f>
        <v>#DIV/0!</v>
      </c>
      <c r="S119" s="236" t="e">
        <f>AVERAGE(Final!Q6:Q85)*E119/100</f>
        <v>#DIV/0!</v>
      </c>
      <c r="T119" s="236" t="e">
        <f>AVERAGE(Final!Q6:Q85)*F119/100</f>
        <v>#DIV/0!</v>
      </c>
      <c r="U119" s="236" t="e">
        <f>AVERAGE(Final!Q6:Q85)*G119/100</f>
        <v>#DIV/0!</v>
      </c>
      <c r="V119" s="236" t="e">
        <f>AVERAGE(Final!Q6:Q85)*H119/100</f>
        <v>#DIV/0!</v>
      </c>
      <c r="W119" s="236" t="e">
        <f>AVERAGE(Final!Q6:Q85)*I119/100</f>
        <v>#DIV/0!</v>
      </c>
      <c r="X119" s="236" t="e">
        <f>AVERAGE(Final!Q6:Q85)*J119/100</f>
        <v>#DIV/0!</v>
      </c>
      <c r="Y119" s="236" t="e">
        <f>AVERAGE(Final!Q6:Q85)*K119/100</f>
        <v>#DIV/0!</v>
      </c>
      <c r="Z119" s="236" t="e">
        <f>AVERAGE(Final!Q6:Q85)*L119/100</f>
        <v>#DIV/0!</v>
      </c>
      <c r="AA119" s="236" t="e">
        <f>AVERAGE(Final!Q6:Q85)*M119/100</f>
        <v>#DIV/0!</v>
      </c>
      <c r="AB119" s="232">
        <f>'NOT Baremi'!P20</f>
        <v>0</v>
      </c>
    </row>
    <row r="120" spans="2:28" ht="13.8" x14ac:dyDescent="0.3">
      <c r="B120" s="339" t="s">
        <v>70</v>
      </c>
      <c r="C120" s="340"/>
      <c r="D120" s="242"/>
      <c r="E120" s="242"/>
      <c r="F120" s="242"/>
      <c r="G120" s="242"/>
      <c r="H120" s="242"/>
      <c r="I120" s="242"/>
      <c r="J120" s="242"/>
      <c r="K120" s="242"/>
      <c r="L120" s="242"/>
      <c r="M120" s="241"/>
      <c r="N120" s="236">
        <f t="shared" si="6"/>
        <v>0</v>
      </c>
      <c r="P120" s="339" t="s">
        <v>70</v>
      </c>
      <c r="Q120" s="340"/>
      <c r="R120" s="236" t="e">
        <f>AVERAGE(Final!R6:R85)*D120/100</f>
        <v>#DIV/0!</v>
      </c>
      <c r="S120" s="236" t="e">
        <f>AVERAGE(Final!R6:R85)*E120/100</f>
        <v>#DIV/0!</v>
      </c>
      <c r="T120" s="236" t="e">
        <f>AVERAGE(Final!R6:R85)*F120/100</f>
        <v>#DIV/0!</v>
      </c>
      <c r="U120" s="236" t="e">
        <f>AVERAGE(Final!R6:R85)*G120/100</f>
        <v>#DIV/0!</v>
      </c>
      <c r="V120" s="236" t="e">
        <f>AVERAGE(Final!R6:R85)*H120/100</f>
        <v>#DIV/0!</v>
      </c>
      <c r="W120" s="236" t="e">
        <f>AVERAGE(Final!R6:R85)*I120/100</f>
        <v>#DIV/0!</v>
      </c>
      <c r="X120" s="236" t="e">
        <f>AVERAGE(Final!R6:R85)*J120/100</f>
        <v>#DIV/0!</v>
      </c>
      <c r="Y120" s="236" t="e">
        <f>AVERAGE(Final!R6:R85)*K120/100</f>
        <v>#DIV/0!</v>
      </c>
      <c r="Z120" s="236" t="e">
        <f>AVERAGE(Final!R6:R85)*L120/100</f>
        <v>#DIV/0!</v>
      </c>
      <c r="AA120" s="236" t="e">
        <f>AVERAGE(Final!R6:R85)*M120/100</f>
        <v>#DIV/0!</v>
      </c>
      <c r="AB120" s="232">
        <f>'NOT Baremi'!Q20</f>
        <v>0</v>
      </c>
    </row>
    <row r="121" spans="2:28" ht="13.8" x14ac:dyDescent="0.3">
      <c r="B121" s="339" t="s">
        <v>71</v>
      </c>
      <c r="C121" s="340"/>
      <c r="D121" s="242"/>
      <c r="E121" s="242"/>
      <c r="F121" s="242"/>
      <c r="G121" s="242"/>
      <c r="H121" s="242"/>
      <c r="I121" s="242"/>
      <c r="J121" s="242"/>
      <c r="K121" s="242"/>
      <c r="L121" s="242"/>
      <c r="M121" s="241"/>
      <c r="N121" s="236">
        <f t="shared" si="6"/>
        <v>0</v>
      </c>
      <c r="P121" s="339" t="s">
        <v>71</v>
      </c>
      <c r="Q121" s="340"/>
      <c r="R121" s="236" t="e">
        <f>AVERAGE(Final!S6:S85)*D121/100</f>
        <v>#DIV/0!</v>
      </c>
      <c r="S121" s="236" t="e">
        <f>AVERAGE(Final!S6:S85)*E121/100</f>
        <v>#DIV/0!</v>
      </c>
      <c r="T121" s="236" t="e">
        <f>AVERAGE(Final!S6:S85)*F121/100</f>
        <v>#DIV/0!</v>
      </c>
      <c r="U121" s="236" t="e">
        <f>AVERAGE(Final!S6:S85)*G121/100</f>
        <v>#DIV/0!</v>
      </c>
      <c r="V121" s="236" t="e">
        <f>AVERAGE(Final!S6:S85)*H121/100</f>
        <v>#DIV/0!</v>
      </c>
      <c r="W121" s="236" t="e">
        <f>AVERAGE(Final!S6:S85)*I121/100</f>
        <v>#DIV/0!</v>
      </c>
      <c r="X121" s="236" t="e">
        <f>AVERAGE(Final!S6:S85)*J121/100</f>
        <v>#DIV/0!</v>
      </c>
      <c r="Y121" s="236" t="e">
        <f>AVERAGE(Final!S6:S85)*K121/100</f>
        <v>#DIV/0!</v>
      </c>
      <c r="Z121" s="236" t="e">
        <f>AVERAGE(Final!S6:S85)*L121/100</f>
        <v>#DIV/0!</v>
      </c>
      <c r="AA121" s="236" t="e">
        <f>AVERAGE(Final!S6:S85)*M121/100</f>
        <v>#DIV/0!</v>
      </c>
      <c r="AB121" s="232">
        <f>'NOT Baremi'!R20</f>
        <v>0</v>
      </c>
    </row>
    <row r="122" spans="2:28" ht="13.8" x14ac:dyDescent="0.3">
      <c r="B122" s="339" t="s">
        <v>72</v>
      </c>
      <c r="C122" s="340"/>
      <c r="D122" s="242"/>
      <c r="E122" s="242"/>
      <c r="F122" s="242"/>
      <c r="G122" s="242"/>
      <c r="H122" s="242"/>
      <c r="I122" s="242"/>
      <c r="J122" s="242"/>
      <c r="K122" s="242"/>
      <c r="L122" s="242"/>
      <c r="M122" s="241"/>
      <c r="N122" s="236">
        <f t="shared" si="6"/>
        <v>0</v>
      </c>
      <c r="P122" s="339" t="s">
        <v>72</v>
      </c>
      <c r="Q122" s="340"/>
      <c r="R122" s="236" t="e">
        <f>AVERAGE(Final!T6:T85)*D122/100</f>
        <v>#DIV/0!</v>
      </c>
      <c r="S122" s="236" t="e">
        <f>AVERAGE(Final!T6:T85)*E122/100</f>
        <v>#DIV/0!</v>
      </c>
      <c r="T122" s="236" t="e">
        <f>AVERAGE(Final!T6:T85)*F122/100</f>
        <v>#DIV/0!</v>
      </c>
      <c r="U122" s="236" t="e">
        <f>AVERAGE(Final!T6:T85)*G122/100</f>
        <v>#DIV/0!</v>
      </c>
      <c r="V122" s="236" t="e">
        <f>AVERAGE(Final!T6:T85)*H122/100</f>
        <v>#DIV/0!</v>
      </c>
      <c r="W122" s="236" t="e">
        <f>AVERAGE(Final!T6:T85)*I122/100</f>
        <v>#DIV/0!</v>
      </c>
      <c r="X122" s="236" t="e">
        <f>AVERAGE(Final!T6:T85)*J122/100</f>
        <v>#DIV/0!</v>
      </c>
      <c r="Y122" s="236" t="e">
        <f>AVERAGE(Final!T6:T85)*K122/100</f>
        <v>#DIV/0!</v>
      </c>
      <c r="Z122" s="236" t="e">
        <f>AVERAGE(Final!T6:T85)*L122/100</f>
        <v>#DIV/0!</v>
      </c>
      <c r="AA122" s="236" t="e">
        <f>AVERAGE(Final!T6:T85)*M122/100</f>
        <v>#DIV/0!</v>
      </c>
      <c r="AB122" s="232">
        <f>'NOT Baremi'!S20</f>
        <v>0</v>
      </c>
    </row>
    <row r="123" spans="2:28" ht="13.8" x14ac:dyDescent="0.3">
      <c r="B123" s="339" t="s">
        <v>73</v>
      </c>
      <c r="C123" s="340"/>
      <c r="D123" s="242"/>
      <c r="E123" s="242"/>
      <c r="F123" s="242"/>
      <c r="G123" s="242"/>
      <c r="H123" s="242"/>
      <c r="I123" s="242"/>
      <c r="J123" s="242"/>
      <c r="K123" s="242"/>
      <c r="L123" s="242"/>
      <c r="M123" s="241"/>
      <c r="N123" s="236">
        <f t="shared" si="6"/>
        <v>0</v>
      </c>
      <c r="P123" s="339" t="s">
        <v>73</v>
      </c>
      <c r="Q123" s="340"/>
      <c r="R123" s="236" t="e">
        <f>AVERAGE(Final!U6:U85)*D123/100</f>
        <v>#DIV/0!</v>
      </c>
      <c r="S123" s="236" t="e">
        <f>AVERAGE(Final!U6:U85)*E123/100</f>
        <v>#DIV/0!</v>
      </c>
      <c r="T123" s="236" t="e">
        <f>AVERAGE(Final!U6:U85)*F123/100</f>
        <v>#DIV/0!</v>
      </c>
      <c r="U123" s="236" t="e">
        <f>AVERAGE(Final!U6:U85)*G123/100</f>
        <v>#DIV/0!</v>
      </c>
      <c r="V123" s="236" t="e">
        <f>AVERAGE(Final!U6:U85)*H123/100</f>
        <v>#DIV/0!</v>
      </c>
      <c r="W123" s="236" t="e">
        <f>AVERAGE(Final!U6:U85)*I123/100</f>
        <v>#DIV/0!</v>
      </c>
      <c r="X123" s="236" t="e">
        <f>AVERAGE(Final!U6:U85)*J123/100</f>
        <v>#DIV/0!</v>
      </c>
      <c r="Y123" s="236" t="e">
        <f>AVERAGE(Final!U6:U85)*K123/100</f>
        <v>#DIV/0!</v>
      </c>
      <c r="Z123" s="236" t="e">
        <f>AVERAGE(Final!U6:U85)*L123/100</f>
        <v>#DIV/0!</v>
      </c>
      <c r="AA123" s="236" t="e">
        <f>AVERAGE(Final!U6:U85)*M123/100</f>
        <v>#DIV/0!</v>
      </c>
      <c r="AB123" s="232">
        <f>'NOT Baremi'!T20</f>
        <v>0</v>
      </c>
    </row>
    <row r="124" spans="2:28" ht="13.8" x14ac:dyDescent="0.3">
      <c r="B124" s="339" t="s">
        <v>74</v>
      </c>
      <c r="C124" s="340"/>
      <c r="D124" s="242"/>
      <c r="E124" s="242"/>
      <c r="F124" s="242"/>
      <c r="G124" s="242"/>
      <c r="H124" s="242"/>
      <c r="I124" s="242"/>
      <c r="J124" s="242"/>
      <c r="K124" s="242"/>
      <c r="L124" s="242"/>
      <c r="M124" s="241"/>
      <c r="N124" s="236">
        <f t="shared" si="6"/>
        <v>0</v>
      </c>
      <c r="P124" s="339" t="s">
        <v>74</v>
      </c>
      <c r="Q124" s="340"/>
      <c r="R124" s="236" t="e">
        <f>AVERAGE(Final!V6:V85)*D124/100</f>
        <v>#DIV/0!</v>
      </c>
      <c r="S124" s="236" t="e">
        <f>AVERAGE(Final!V6:V85)*E124/100</f>
        <v>#DIV/0!</v>
      </c>
      <c r="T124" s="236" t="e">
        <f>AVERAGE(Final!V6:V85)*F124/100</f>
        <v>#DIV/0!</v>
      </c>
      <c r="U124" s="236" t="e">
        <f>AVERAGE(Final!V6:V85)*G124/100</f>
        <v>#DIV/0!</v>
      </c>
      <c r="V124" s="236" t="e">
        <f>AVERAGE(Final!V6:V85)*H124/100</f>
        <v>#DIV/0!</v>
      </c>
      <c r="W124" s="236" t="e">
        <f>AVERAGE(Final!V6:V85)*I124/100</f>
        <v>#DIV/0!</v>
      </c>
      <c r="X124" s="236" t="e">
        <f>AVERAGE(Final!V6:V85)*J124/100</f>
        <v>#DIV/0!</v>
      </c>
      <c r="Y124" s="236" t="e">
        <f>AVERAGE(Final!V6:V85)*K124/100</f>
        <v>#DIV/0!</v>
      </c>
      <c r="Z124" s="236" t="e">
        <f>AVERAGE(Final!V6:V85)*L124/100</f>
        <v>#DIV/0!</v>
      </c>
      <c r="AA124" s="236" t="e">
        <f>AVERAGE(Final!V6:V85)*M124/100</f>
        <v>#DIV/0!</v>
      </c>
      <c r="AB124" s="232">
        <f>'NOT Baremi'!U20</f>
        <v>0</v>
      </c>
    </row>
    <row r="125" spans="2:28" ht="13.8" x14ac:dyDescent="0.3">
      <c r="B125" s="339" t="s">
        <v>75</v>
      </c>
      <c r="C125" s="340"/>
      <c r="D125" s="242"/>
      <c r="E125" s="242"/>
      <c r="F125" s="242"/>
      <c r="G125" s="242"/>
      <c r="H125" s="242"/>
      <c r="I125" s="242"/>
      <c r="J125" s="242"/>
      <c r="K125" s="242"/>
      <c r="L125" s="242"/>
      <c r="M125" s="241"/>
      <c r="N125" s="236">
        <f t="shared" si="6"/>
        <v>0</v>
      </c>
      <c r="P125" s="339" t="s">
        <v>75</v>
      </c>
      <c r="Q125" s="340"/>
      <c r="R125" s="236" t="e">
        <f>AVERAGE(Final!W6:W85)*D125/100</f>
        <v>#DIV/0!</v>
      </c>
      <c r="S125" s="236" t="e">
        <f>AVERAGE(Final!W6:W85)*E125/100</f>
        <v>#DIV/0!</v>
      </c>
      <c r="T125" s="236" t="e">
        <f>AVERAGE(Final!W6:W85)*F125/100</f>
        <v>#DIV/0!</v>
      </c>
      <c r="U125" s="236" t="e">
        <f>AVERAGE(Final!W6:W85)*G125/100</f>
        <v>#DIV/0!</v>
      </c>
      <c r="V125" s="236" t="e">
        <f>AVERAGE(Final!W6:W85)*H125/100</f>
        <v>#DIV/0!</v>
      </c>
      <c r="W125" s="236" t="e">
        <f>AVERAGE(Final!W6:W85)*I125/100</f>
        <v>#DIV/0!</v>
      </c>
      <c r="X125" s="236" t="e">
        <f>AVERAGE(Final!W6:W85)*J125/100</f>
        <v>#DIV/0!</v>
      </c>
      <c r="Y125" s="236" t="e">
        <f>AVERAGE(Final!W6:W85)*K125/100</f>
        <v>#DIV/0!</v>
      </c>
      <c r="Z125" s="236" t="e">
        <f>AVERAGE(Final!W6:W85)*L125/100</f>
        <v>#DIV/0!</v>
      </c>
      <c r="AA125" s="236" t="e">
        <f>AVERAGE(Final!W6:W85)*M125/100</f>
        <v>#DIV/0!</v>
      </c>
      <c r="AB125" s="232">
        <f>'NOT Baremi'!V20</f>
        <v>0</v>
      </c>
    </row>
    <row r="126" spans="2:28" ht="13.8" x14ac:dyDescent="0.3">
      <c r="B126" s="339" t="s">
        <v>76</v>
      </c>
      <c r="C126" s="340"/>
      <c r="D126" s="242"/>
      <c r="E126" s="242"/>
      <c r="F126" s="242"/>
      <c r="G126" s="242"/>
      <c r="H126" s="242"/>
      <c r="I126" s="242"/>
      <c r="J126" s="242"/>
      <c r="K126" s="242"/>
      <c r="L126" s="242"/>
      <c r="M126" s="241"/>
      <c r="N126" s="236">
        <f t="shared" si="6"/>
        <v>0</v>
      </c>
      <c r="P126" s="339" t="s">
        <v>76</v>
      </c>
      <c r="Q126" s="340"/>
      <c r="R126" s="236" t="e">
        <f>AVERAGE(Final!X6:X85)*D126/100</f>
        <v>#DIV/0!</v>
      </c>
      <c r="S126" s="236" t="e">
        <f>AVERAGE(Final!X6:X85)*E126/100</f>
        <v>#DIV/0!</v>
      </c>
      <c r="T126" s="236" t="e">
        <f>AVERAGE(Final!X6:X85)*F126/100</f>
        <v>#DIV/0!</v>
      </c>
      <c r="U126" s="236" t="e">
        <f>AVERAGE(Final!X6:X85)*G126/100</f>
        <v>#DIV/0!</v>
      </c>
      <c r="V126" s="236" t="e">
        <f>AVERAGE(Final!X6:X85)*H126/100</f>
        <v>#DIV/0!</v>
      </c>
      <c r="W126" s="236" t="e">
        <f>AVERAGE(Final!X6:X85)*I126/100</f>
        <v>#DIV/0!</v>
      </c>
      <c r="X126" s="236" t="e">
        <f>AVERAGE(Final!X6:X85)*J126/100</f>
        <v>#DIV/0!</v>
      </c>
      <c r="Y126" s="236" t="e">
        <f>AVERAGE(Final!X6:X85)*K126/100</f>
        <v>#DIV/0!</v>
      </c>
      <c r="Z126" s="236" t="e">
        <f>AVERAGE(Final!X6:X85)*L126/100</f>
        <v>#DIV/0!</v>
      </c>
      <c r="AA126" s="236" t="e">
        <f>AVERAGE(Final!X6:X85)*M126/100</f>
        <v>#DIV/0!</v>
      </c>
      <c r="AB126" s="232">
        <f>'NOT Baremi'!W20</f>
        <v>0</v>
      </c>
    </row>
    <row r="127" spans="2:28" ht="13.8" x14ac:dyDescent="0.3">
      <c r="B127" s="339" t="s">
        <v>77</v>
      </c>
      <c r="C127" s="340"/>
      <c r="D127" s="242"/>
      <c r="E127" s="242"/>
      <c r="F127" s="242"/>
      <c r="G127" s="242"/>
      <c r="H127" s="242"/>
      <c r="I127" s="242"/>
      <c r="J127" s="242"/>
      <c r="K127" s="242"/>
      <c r="L127" s="242"/>
      <c r="M127" s="241"/>
      <c r="N127" s="236">
        <f t="shared" si="6"/>
        <v>0</v>
      </c>
      <c r="P127" s="339" t="s">
        <v>77</v>
      </c>
      <c r="Q127" s="340"/>
      <c r="R127" s="236" t="e">
        <f>AVERAGE(Final!Y6:Y85)*D127/100</f>
        <v>#DIV/0!</v>
      </c>
      <c r="S127" s="236" t="e">
        <f>AVERAGE(Final!Y6:Y85)*E127/100</f>
        <v>#DIV/0!</v>
      </c>
      <c r="T127" s="236" t="e">
        <f>AVERAGE(Final!Y6:Y85)*F127/100</f>
        <v>#DIV/0!</v>
      </c>
      <c r="U127" s="236" t="e">
        <f>AVERAGE(Final!Y6:Y85)*G127/100</f>
        <v>#DIV/0!</v>
      </c>
      <c r="V127" s="236" t="e">
        <f>AVERAGE(Final!Y6:Y85)*H127/100</f>
        <v>#DIV/0!</v>
      </c>
      <c r="W127" s="236" t="e">
        <f>AVERAGE(Final!Y6:Y85)*I127/100</f>
        <v>#DIV/0!</v>
      </c>
      <c r="X127" s="236" t="e">
        <f>AVERAGE(Final!Y6:Y85)*J127/100</f>
        <v>#DIV/0!</v>
      </c>
      <c r="Y127" s="236" t="e">
        <f>AVERAGE(Final!Y6:Y85)*K127/100</f>
        <v>#DIV/0!</v>
      </c>
      <c r="Z127" s="236" t="e">
        <f>AVERAGE(Final!Y6:Y85)*L127/100</f>
        <v>#DIV/0!</v>
      </c>
      <c r="AA127" s="236" t="e">
        <f>AVERAGE(Final!Y6:Y85)*M127/100</f>
        <v>#DIV/0!</v>
      </c>
      <c r="AB127" s="232">
        <f>'NOT Baremi'!X20</f>
        <v>0</v>
      </c>
    </row>
    <row r="128" spans="2:28" ht="13.8" x14ac:dyDescent="0.3">
      <c r="B128" s="339" t="s">
        <v>86</v>
      </c>
      <c r="C128" s="340"/>
      <c r="D128" s="242"/>
      <c r="E128" s="242"/>
      <c r="F128" s="242"/>
      <c r="G128" s="242"/>
      <c r="H128" s="242"/>
      <c r="I128" s="242"/>
      <c r="J128" s="242"/>
      <c r="K128" s="242"/>
      <c r="L128" s="242"/>
      <c r="M128" s="241"/>
      <c r="N128" s="236">
        <f t="shared" si="6"/>
        <v>0</v>
      </c>
      <c r="P128" s="339" t="s">
        <v>86</v>
      </c>
      <c r="Q128" s="340"/>
      <c r="R128" s="236" t="e">
        <f>AVERAGE(Final!Z6:Z85)*D128/100</f>
        <v>#DIV/0!</v>
      </c>
      <c r="S128" s="236" t="e">
        <f>AVERAGE(Final!Z6:Z85)*E128/100</f>
        <v>#DIV/0!</v>
      </c>
      <c r="T128" s="236" t="e">
        <f>AVERAGE(Final!Z6:Z85)*F128/100</f>
        <v>#DIV/0!</v>
      </c>
      <c r="U128" s="236" t="e">
        <f>AVERAGE(Final!Z6:Z85)*G128/100</f>
        <v>#DIV/0!</v>
      </c>
      <c r="V128" s="236" t="e">
        <f>AVERAGE(Final!Z6:Z85)*H128/100</f>
        <v>#DIV/0!</v>
      </c>
      <c r="W128" s="236" t="e">
        <f>AVERAGE(Final!Z6:Z85)*I128/100</f>
        <v>#DIV/0!</v>
      </c>
      <c r="X128" s="236" t="e">
        <f>AVERAGE(Final!Z6:Z85)*J128/100</f>
        <v>#DIV/0!</v>
      </c>
      <c r="Y128" s="236" t="e">
        <f>AVERAGE(Final!Z6:Z85)*K128/100</f>
        <v>#DIV/0!</v>
      </c>
      <c r="Z128" s="236" t="e">
        <f>AVERAGE(Final!Z6:Z85)*L128/100</f>
        <v>#DIV/0!</v>
      </c>
      <c r="AA128" s="236" t="e">
        <f>AVERAGE(Final!Z6:Z85)*M128/100</f>
        <v>#DIV/0!</v>
      </c>
      <c r="AB128" s="232">
        <f>'NOT Baremi'!Y20</f>
        <v>0</v>
      </c>
    </row>
    <row r="129" spans="2:28" ht="13.8" x14ac:dyDescent="0.3">
      <c r="B129" s="339" t="s">
        <v>87</v>
      </c>
      <c r="C129" s="340"/>
      <c r="D129" s="241"/>
      <c r="E129" s="241"/>
      <c r="F129" s="241"/>
      <c r="G129" s="241"/>
      <c r="H129" s="241"/>
      <c r="I129" s="241"/>
      <c r="J129" s="241"/>
      <c r="K129" s="241"/>
      <c r="L129" s="241"/>
      <c r="M129" s="241"/>
      <c r="N129" s="236">
        <f t="shared" si="6"/>
        <v>0</v>
      </c>
      <c r="P129" s="339" t="s">
        <v>87</v>
      </c>
      <c r="Q129" s="340"/>
      <c r="R129" s="236" t="e">
        <f>AVERAGE(Final!AA6:AA85)*D129/100</f>
        <v>#DIV/0!</v>
      </c>
      <c r="S129" s="236" t="e">
        <f>AVERAGE(Final!AA6:AA85)*E129/100</f>
        <v>#DIV/0!</v>
      </c>
      <c r="T129" s="236" t="e">
        <f>AVERAGE(Final!AA6:AA85)*F129/100</f>
        <v>#DIV/0!</v>
      </c>
      <c r="U129" s="236" t="e">
        <f>AVERAGE(Final!AA6:AA85)*G129/100</f>
        <v>#DIV/0!</v>
      </c>
      <c r="V129" s="236" t="e">
        <f>AVERAGE(Final!AA6:AA85)*H129/100</f>
        <v>#DIV/0!</v>
      </c>
      <c r="W129" s="236" t="e">
        <f>AVERAGE(Final!AA6:AA85)*I129/100</f>
        <v>#DIV/0!</v>
      </c>
      <c r="X129" s="236" t="e">
        <f>AVERAGE(Final!AA6:AA85)*J129/100</f>
        <v>#DIV/0!</v>
      </c>
      <c r="Y129" s="236" t="e">
        <f>AVERAGE(Final!AA6:AA85)*K129/100</f>
        <v>#DIV/0!</v>
      </c>
      <c r="Z129" s="236" t="e">
        <f>AVERAGE(Final!AA6:AA85)*L129/100</f>
        <v>#DIV/0!</v>
      </c>
      <c r="AA129" s="236" t="e">
        <f>AVERAGE(Final!AA6:AA85)*M129/100</f>
        <v>#DIV/0!</v>
      </c>
      <c r="AB129" s="232">
        <f>'NOT Baremi'!Z20</f>
        <v>0</v>
      </c>
    </row>
    <row r="130" spans="2:28" ht="13.8" x14ac:dyDescent="0.3">
      <c r="B130" s="339" t="s">
        <v>88</v>
      </c>
      <c r="C130" s="340"/>
      <c r="D130" s="241"/>
      <c r="E130" s="241"/>
      <c r="F130" s="241"/>
      <c r="G130" s="241"/>
      <c r="H130" s="241"/>
      <c r="I130" s="241"/>
      <c r="J130" s="241"/>
      <c r="K130" s="241"/>
      <c r="L130" s="241"/>
      <c r="M130" s="241"/>
      <c r="N130" s="236">
        <f t="shared" si="6"/>
        <v>0</v>
      </c>
      <c r="P130" s="339" t="s">
        <v>88</v>
      </c>
      <c r="Q130" s="340"/>
      <c r="R130" s="237" t="e">
        <f>AVERAGE(Final!AB6:AB85)*D130/100</f>
        <v>#DIV/0!</v>
      </c>
      <c r="S130" s="236" t="e">
        <f>AVERAGE(Final!AB6:AB85)*E130/100</f>
        <v>#DIV/0!</v>
      </c>
      <c r="T130" s="236" t="e">
        <f>AVERAGE(Final!AB6:AB85)*F130/100</f>
        <v>#DIV/0!</v>
      </c>
      <c r="U130" s="236" t="e">
        <f>AVERAGE(Final!AB6:AB85)*G130/100</f>
        <v>#DIV/0!</v>
      </c>
      <c r="V130" s="236" t="e">
        <f>AVERAGE(Final!AB6:AB85)*H130/100</f>
        <v>#DIV/0!</v>
      </c>
      <c r="W130" s="236" t="e">
        <f>AVERAGE(Final!AB6:AB85)*I130/100</f>
        <v>#DIV/0!</v>
      </c>
      <c r="X130" s="236" t="e">
        <f>AVERAGE(Final!AB6:AB85)*J130/100</f>
        <v>#DIV/0!</v>
      </c>
      <c r="Y130" s="236" t="e">
        <f>AVERAGE(Final!AB6:AB85)*K130/100</f>
        <v>#DIV/0!</v>
      </c>
      <c r="Z130" s="236" t="e">
        <f>AVERAGE(Final!AB6:AB85)*L130/100</f>
        <v>#DIV/0!</v>
      </c>
      <c r="AA130" s="236" t="e">
        <f>AVERAGE(Final!AB6:AB85)*M130/100</f>
        <v>#DIV/0!</v>
      </c>
      <c r="AB130" s="232">
        <f>'NOT Baremi'!AA20</f>
        <v>0</v>
      </c>
    </row>
    <row r="131" spans="2:28" ht="13.8" x14ac:dyDescent="0.3">
      <c r="B131" s="339" t="s">
        <v>89</v>
      </c>
      <c r="C131" s="340"/>
      <c r="D131" s="241"/>
      <c r="E131" s="241"/>
      <c r="F131" s="241"/>
      <c r="G131" s="241"/>
      <c r="H131" s="241"/>
      <c r="I131" s="241"/>
      <c r="J131" s="241"/>
      <c r="K131" s="241"/>
      <c r="L131" s="241"/>
      <c r="M131" s="241"/>
      <c r="N131" s="236">
        <f t="shared" si="6"/>
        <v>0</v>
      </c>
      <c r="P131" s="339" t="s">
        <v>89</v>
      </c>
      <c r="Q131" s="340"/>
      <c r="R131" s="237" t="e">
        <f>AVERAGE(Final!AC6:AC85)*D131/100</f>
        <v>#DIV/0!</v>
      </c>
      <c r="S131" s="236" t="e">
        <f>AVERAGE(Final!AC6:AC85)*E131/100</f>
        <v>#DIV/0!</v>
      </c>
      <c r="T131" s="236" t="e">
        <f>AVERAGE(Final!AC6:AC85)*F131/100</f>
        <v>#DIV/0!</v>
      </c>
      <c r="U131" s="236" t="e">
        <f>AVERAGE(Final!AC6:AC85)*G131/100</f>
        <v>#DIV/0!</v>
      </c>
      <c r="V131" s="236" t="e">
        <f>AVERAGE(Final!AC6:AC85)*H131/100</f>
        <v>#DIV/0!</v>
      </c>
      <c r="W131" s="236" t="e">
        <f>AVERAGE(Final!AC6:AC85)*I131/100</f>
        <v>#DIV/0!</v>
      </c>
      <c r="X131" s="236" t="e">
        <f>AVERAGE(Final!AC6:AC85)*J131/100</f>
        <v>#DIV/0!</v>
      </c>
      <c r="Y131" s="236" t="e">
        <f>AVERAGE(Final!AC6:AC85)*K131/100</f>
        <v>#DIV/0!</v>
      </c>
      <c r="Z131" s="236" t="e">
        <f>AVERAGE(Final!AC6:AC85)*L131/100</f>
        <v>#DIV/0!</v>
      </c>
      <c r="AA131" s="236" t="e">
        <f>AVERAGE(Final!AC6:AC85)*M131/100</f>
        <v>#DIV/0!</v>
      </c>
      <c r="AB131" s="232">
        <f>'NOT Baremi'!AB20</f>
        <v>0</v>
      </c>
    </row>
    <row r="132" spans="2:28" ht="13.8" x14ac:dyDescent="0.3">
      <c r="B132" s="339" t="s">
        <v>90</v>
      </c>
      <c r="C132" s="340"/>
      <c r="D132" s="241"/>
      <c r="E132" s="241"/>
      <c r="F132" s="241"/>
      <c r="G132" s="241"/>
      <c r="H132" s="241"/>
      <c r="I132" s="241"/>
      <c r="J132" s="241"/>
      <c r="K132" s="241"/>
      <c r="L132" s="241"/>
      <c r="M132" s="241"/>
      <c r="N132" s="236">
        <f t="shared" si="6"/>
        <v>0</v>
      </c>
      <c r="P132" s="339" t="s">
        <v>90</v>
      </c>
      <c r="Q132" s="340"/>
      <c r="R132" s="237" t="e">
        <f>AVERAGE(Final!AD6:AD85)*D132/100</f>
        <v>#DIV/0!</v>
      </c>
      <c r="S132" s="236" t="e">
        <f>AVERAGE(Final!AD6:AD85)*E132/100</f>
        <v>#DIV/0!</v>
      </c>
      <c r="T132" s="236" t="e">
        <f>AVERAGE(Final!AD6:AD85)*F132/100</f>
        <v>#DIV/0!</v>
      </c>
      <c r="U132" s="236" t="e">
        <f>AVERAGE(Final!AD6:AD85)*G132/100</f>
        <v>#DIV/0!</v>
      </c>
      <c r="V132" s="236" t="e">
        <f>AVERAGE(Final!AD6:AD85)*H132/100</f>
        <v>#DIV/0!</v>
      </c>
      <c r="W132" s="236" t="e">
        <f>AVERAGE(Final!AD6:AD85)*I132/100</f>
        <v>#DIV/0!</v>
      </c>
      <c r="X132" s="236" t="e">
        <f>AVERAGE(Final!AD6:AD85)*J132/100</f>
        <v>#DIV/0!</v>
      </c>
      <c r="Y132" s="236" t="e">
        <f>AVERAGE(Final!AD6:AD85)*K132/100</f>
        <v>#DIV/0!</v>
      </c>
      <c r="Z132" s="236" t="e">
        <f>AVERAGE(Final!AD6:AD85)*L132/100</f>
        <v>#DIV/0!</v>
      </c>
      <c r="AA132" s="236" t="e">
        <f>AVERAGE(Final!AD6:AD85)*M132/100</f>
        <v>#DIV/0!</v>
      </c>
      <c r="AB132" s="232">
        <f>'NOT Baremi'!AC20</f>
        <v>0</v>
      </c>
    </row>
    <row r="133" spans="2:28" ht="13.8" x14ac:dyDescent="0.3">
      <c r="B133" s="339" t="s">
        <v>91</v>
      </c>
      <c r="C133" s="340"/>
      <c r="D133" s="241"/>
      <c r="E133" s="241"/>
      <c r="F133" s="241"/>
      <c r="G133" s="241"/>
      <c r="H133" s="241"/>
      <c r="I133" s="241"/>
      <c r="J133" s="241"/>
      <c r="K133" s="241"/>
      <c r="L133" s="241"/>
      <c r="M133" s="241"/>
      <c r="N133" s="236">
        <f t="shared" si="6"/>
        <v>0</v>
      </c>
      <c r="P133" s="339" t="s">
        <v>91</v>
      </c>
      <c r="Q133" s="340"/>
      <c r="R133" s="237" t="e">
        <f>AVERAGE(Final!AE6:AE85)*D133/100</f>
        <v>#DIV/0!</v>
      </c>
      <c r="S133" s="236" t="e">
        <f>AVERAGE(Final!AE6:AE85)*E133/100</f>
        <v>#DIV/0!</v>
      </c>
      <c r="T133" s="236" t="e">
        <f>AVERAGE(Final!AE6:AE85)*F133/100</f>
        <v>#DIV/0!</v>
      </c>
      <c r="U133" s="236" t="e">
        <f>AVERAGE(Final!AE6:AE85)*G133/100</f>
        <v>#DIV/0!</v>
      </c>
      <c r="V133" s="236" t="e">
        <f>AVERAGE(Final!AE6:AE85)*H133/100</f>
        <v>#DIV/0!</v>
      </c>
      <c r="W133" s="236" t="e">
        <f>AVERAGE(Final!AE6:AE85)*I133/100</f>
        <v>#DIV/0!</v>
      </c>
      <c r="X133" s="236" t="e">
        <f>AVERAGE(Final!AE6:AE85)*J133/100</f>
        <v>#DIV/0!</v>
      </c>
      <c r="Y133" s="236" t="e">
        <f>AVERAGE(Final!AE6:AE85)*K133/100</f>
        <v>#DIV/0!</v>
      </c>
      <c r="Z133" s="236" t="e">
        <f>AVERAGE(Final!AE6:AE85)*L133/100</f>
        <v>#DIV/0!</v>
      </c>
      <c r="AA133" s="236" t="e">
        <f>AVERAGE(Final!AE6:AE85)*M133/100</f>
        <v>#DIV/0!</v>
      </c>
      <c r="AB133" s="232">
        <f>'NOT Baremi'!AD20</f>
        <v>0</v>
      </c>
    </row>
    <row r="134" spans="2:28" ht="13.8" x14ac:dyDescent="0.3">
      <c r="B134" s="339" t="s">
        <v>92</v>
      </c>
      <c r="C134" s="340"/>
      <c r="D134" s="241"/>
      <c r="E134" s="241"/>
      <c r="F134" s="241"/>
      <c r="G134" s="241"/>
      <c r="H134" s="241"/>
      <c r="I134" s="241"/>
      <c r="J134" s="241"/>
      <c r="K134" s="241"/>
      <c r="L134" s="241"/>
      <c r="M134" s="241"/>
      <c r="N134" s="236">
        <f t="shared" si="6"/>
        <v>0</v>
      </c>
      <c r="P134" s="339" t="s">
        <v>92</v>
      </c>
      <c r="Q134" s="340"/>
      <c r="R134" s="237" t="e">
        <f>AVERAGE(Final!AF6:AF85)*D134/100</f>
        <v>#DIV/0!</v>
      </c>
      <c r="S134" s="236" t="e">
        <f>AVERAGE(Final!AF6:AF85)*E134/100</f>
        <v>#DIV/0!</v>
      </c>
      <c r="T134" s="236" t="e">
        <f>AVERAGE(Final!AF6:AF85)*F134/100</f>
        <v>#DIV/0!</v>
      </c>
      <c r="U134" s="236" t="e">
        <f>AVERAGE(Final!AF6:AF85)*G134/100</f>
        <v>#DIV/0!</v>
      </c>
      <c r="V134" s="236" t="e">
        <f>AVERAGE(Final!AF6:AF85)*H134/100</f>
        <v>#DIV/0!</v>
      </c>
      <c r="W134" s="236" t="e">
        <f>AVERAGE(Final!AF6:AF85)*I134/100</f>
        <v>#DIV/0!</v>
      </c>
      <c r="X134" s="236" t="e">
        <f>AVERAGE(Final!AF6:AF85)*J134/100</f>
        <v>#DIV/0!</v>
      </c>
      <c r="Y134" s="236" t="e">
        <f>AVERAGE(Final!AF6:AF85)*K134/100</f>
        <v>#DIV/0!</v>
      </c>
      <c r="Z134" s="236" t="e">
        <f>AVERAGE(Final!AF6:AF85)*L134/100</f>
        <v>#DIV/0!</v>
      </c>
      <c r="AA134" s="236" t="e">
        <f>AVERAGE(Final!AF6:AF85)*M134/100</f>
        <v>#DIV/0!</v>
      </c>
      <c r="AB134" s="232">
        <f>'NOT Baremi'!AE20</f>
        <v>0</v>
      </c>
    </row>
    <row r="135" spans="2:28" ht="13.8" x14ac:dyDescent="0.3">
      <c r="B135" s="339" t="s">
        <v>93</v>
      </c>
      <c r="C135" s="340"/>
      <c r="D135" s="241"/>
      <c r="E135" s="241"/>
      <c r="F135" s="241"/>
      <c r="G135" s="241"/>
      <c r="H135" s="241"/>
      <c r="I135" s="241"/>
      <c r="J135" s="241"/>
      <c r="K135" s="241"/>
      <c r="L135" s="241"/>
      <c r="M135" s="241"/>
      <c r="N135" s="236">
        <f t="shared" si="6"/>
        <v>0</v>
      </c>
      <c r="P135" s="339" t="s">
        <v>93</v>
      </c>
      <c r="Q135" s="340"/>
      <c r="R135" s="237" t="e">
        <f>AVERAGE(Final!AG6:AG85)*D135/100</f>
        <v>#DIV/0!</v>
      </c>
      <c r="S135" s="236" t="e">
        <f>AVERAGE(Final!AG6:AG85)*E135/100</f>
        <v>#DIV/0!</v>
      </c>
      <c r="T135" s="236" t="e">
        <f>AVERAGE(Final!AG6:AG85)*F135/100</f>
        <v>#DIV/0!</v>
      </c>
      <c r="U135" s="236" t="e">
        <f>AVERAGE(Final!AG6:AG85)*G135/100</f>
        <v>#DIV/0!</v>
      </c>
      <c r="V135" s="236" t="e">
        <f>AVERAGE(Final!AG6:AG85)*H135/100</f>
        <v>#DIV/0!</v>
      </c>
      <c r="W135" s="236" t="e">
        <f>AVERAGE(Final!AG6:AG85)*I135/100</f>
        <v>#DIV/0!</v>
      </c>
      <c r="X135" s="236" t="e">
        <f>AVERAGE(Final!AG6:AG85)*J135/100</f>
        <v>#DIV/0!</v>
      </c>
      <c r="Y135" s="236" t="e">
        <f>AVERAGE(Final!AG6:AG85)*K135/100</f>
        <v>#DIV/0!</v>
      </c>
      <c r="Z135" s="236" t="e">
        <f>AVERAGE(Final!AG6:AG85)*L135/100</f>
        <v>#DIV/0!</v>
      </c>
      <c r="AA135" s="236" t="e">
        <f>AVERAGE(Final!AG6:AG85)*M135/100</f>
        <v>#DIV/0!</v>
      </c>
      <c r="AB135" s="232">
        <f>'NOT Baremi'!AF20</f>
        <v>0</v>
      </c>
    </row>
    <row r="136" spans="2:28" ht="13.8" x14ac:dyDescent="0.3">
      <c r="B136" s="339" t="s">
        <v>94</v>
      </c>
      <c r="C136" s="340"/>
      <c r="D136" s="241"/>
      <c r="E136" s="241"/>
      <c r="F136" s="241"/>
      <c r="G136" s="241"/>
      <c r="H136" s="241"/>
      <c r="I136" s="241"/>
      <c r="J136" s="241"/>
      <c r="K136" s="241"/>
      <c r="L136" s="241"/>
      <c r="M136" s="241"/>
      <c r="N136" s="236">
        <f t="shared" si="6"/>
        <v>0</v>
      </c>
      <c r="P136" s="339" t="s">
        <v>94</v>
      </c>
      <c r="Q136" s="340"/>
      <c r="R136" s="237" t="e">
        <f>AVERAGE(Final!AH6:AH85)*D136/100</f>
        <v>#DIV/0!</v>
      </c>
      <c r="S136" s="236" t="e">
        <f>AVERAGE(Final!AH6:AH85)*E136/100</f>
        <v>#DIV/0!</v>
      </c>
      <c r="T136" s="236" t="e">
        <f>AVERAGE(Final!AH6:AH85)*F136/100</f>
        <v>#DIV/0!</v>
      </c>
      <c r="U136" s="236" t="e">
        <f>AVERAGE(Final!AH6:AH85)*G136/100</f>
        <v>#DIV/0!</v>
      </c>
      <c r="V136" s="236" t="e">
        <f>AVERAGE(Final!AH6:AH85)*H136/100</f>
        <v>#DIV/0!</v>
      </c>
      <c r="W136" s="236" t="e">
        <f>AVERAGE(Final!AH6:AH85)*I136/100</f>
        <v>#DIV/0!</v>
      </c>
      <c r="X136" s="236" t="e">
        <f>AVERAGE(Final!AH6:AH85)*J136/100</f>
        <v>#DIV/0!</v>
      </c>
      <c r="Y136" s="236" t="e">
        <f>AVERAGE(Final!AH6:AH85)*K136/100</f>
        <v>#DIV/0!</v>
      </c>
      <c r="Z136" s="236" t="e">
        <f>AVERAGE(Final!AH6:AH85)*L136/100</f>
        <v>#DIV/0!</v>
      </c>
      <c r="AA136" s="236" t="e">
        <f>AVERAGE(Final!AH6:AH85)*M136/100</f>
        <v>#DIV/0!</v>
      </c>
      <c r="AB136" s="232">
        <f>'NOT Baremi'!AG20</f>
        <v>0</v>
      </c>
    </row>
    <row r="137" spans="2:28" ht="13.8" x14ac:dyDescent="0.3">
      <c r="B137" s="339" t="s">
        <v>95</v>
      </c>
      <c r="C137" s="340"/>
      <c r="D137" s="241"/>
      <c r="E137" s="241"/>
      <c r="F137" s="241"/>
      <c r="G137" s="241"/>
      <c r="H137" s="241"/>
      <c r="I137" s="241"/>
      <c r="J137" s="241"/>
      <c r="K137" s="241"/>
      <c r="L137" s="241"/>
      <c r="M137" s="241"/>
      <c r="N137" s="236">
        <f t="shared" si="6"/>
        <v>0</v>
      </c>
      <c r="P137" s="339" t="s">
        <v>95</v>
      </c>
      <c r="Q137" s="340"/>
      <c r="R137" s="237" t="e">
        <f>AVERAGE(Final!AI6:AI85)*D137/100</f>
        <v>#DIV/0!</v>
      </c>
      <c r="S137" s="236" t="e">
        <f>AVERAGE(Final!AI6:AI85)*E137/100</f>
        <v>#DIV/0!</v>
      </c>
      <c r="T137" s="236" t="e">
        <f>AVERAGE(Final!AI6:AI85)*F137/100</f>
        <v>#DIV/0!</v>
      </c>
      <c r="U137" s="236" t="e">
        <f>AVERAGE(Final!AI6:AI85)*G137/100</f>
        <v>#DIV/0!</v>
      </c>
      <c r="V137" s="236" t="e">
        <f>AVERAGE(Final!AI6:AI85)*H137/100</f>
        <v>#DIV/0!</v>
      </c>
      <c r="W137" s="236" t="e">
        <f>AVERAGE(Final!AI6:AI85)*I137/100</f>
        <v>#DIV/0!</v>
      </c>
      <c r="X137" s="236" t="e">
        <f>AVERAGE(Final!AI6:AI85)*J137/100</f>
        <v>#DIV/0!</v>
      </c>
      <c r="Y137" s="236" t="e">
        <f>AVERAGE(Final!AI6:AI85)*K137/100</f>
        <v>#DIV/0!</v>
      </c>
      <c r="Z137" s="236" t="e">
        <f>AVERAGE(Final!AI6:AI85)*L137/100</f>
        <v>#DIV/0!</v>
      </c>
      <c r="AA137" s="236" t="e">
        <f>AVERAGE(Final!AI6:AI85)*M137/100</f>
        <v>#DIV/0!</v>
      </c>
      <c r="AB137" s="232">
        <f>'NOT Baremi'!AH20</f>
        <v>0</v>
      </c>
    </row>
    <row r="138" spans="2:28" ht="13.8" x14ac:dyDescent="0.3">
      <c r="B138" s="339" t="s">
        <v>96</v>
      </c>
      <c r="C138" s="340"/>
      <c r="D138" s="241"/>
      <c r="E138" s="241"/>
      <c r="F138" s="241"/>
      <c r="G138" s="241"/>
      <c r="H138" s="241"/>
      <c r="I138" s="241"/>
      <c r="J138" s="241"/>
      <c r="K138" s="241"/>
      <c r="L138" s="241"/>
      <c r="M138" s="241"/>
      <c r="N138" s="236">
        <f t="shared" si="6"/>
        <v>0</v>
      </c>
      <c r="P138" s="339" t="s">
        <v>96</v>
      </c>
      <c r="Q138" s="340"/>
      <c r="R138" s="237" t="e">
        <f>AVERAGE(Final!AJ6:AJ85)*D138/100</f>
        <v>#DIV/0!</v>
      </c>
      <c r="S138" s="236" t="e">
        <f>AVERAGE(Final!AJ6:AJ85)*E138/100</f>
        <v>#DIV/0!</v>
      </c>
      <c r="T138" s="236" t="e">
        <f>AVERAGE(Final!AJ6:AJ85)*F138/100</f>
        <v>#DIV/0!</v>
      </c>
      <c r="U138" s="236" t="e">
        <f>AVERAGE(Final!AJ6:AJ85)*G138/100</f>
        <v>#DIV/0!</v>
      </c>
      <c r="V138" s="236" t="e">
        <f>AVERAGE(Final!AJ6:AJ85)*H138/100</f>
        <v>#DIV/0!</v>
      </c>
      <c r="W138" s="236" t="e">
        <f>AVERAGE(Final!AJ6:AJ85)*I138/100</f>
        <v>#DIV/0!</v>
      </c>
      <c r="X138" s="236" t="e">
        <f>AVERAGE(Final!AJ6:AJ85)*J138/100</f>
        <v>#DIV/0!</v>
      </c>
      <c r="Y138" s="236" t="e">
        <f>AVERAGE(Final!AJ6:AJ85)*K138/100</f>
        <v>#DIV/0!</v>
      </c>
      <c r="Z138" s="236" t="e">
        <f>AVERAGE(Final!AJ6:AJ85)*L138/100</f>
        <v>#DIV/0!</v>
      </c>
      <c r="AA138" s="236" t="e">
        <f>AVERAGE(Final!AJ6:AJ85)*M138/100</f>
        <v>#DIV/0!</v>
      </c>
      <c r="AB138" s="232">
        <f>'NOT Baremi'!AI20</f>
        <v>0</v>
      </c>
    </row>
    <row r="139" spans="2:28" ht="13.8" x14ac:dyDescent="0.3">
      <c r="B139" s="339" t="s">
        <v>97</v>
      </c>
      <c r="C139" s="340"/>
      <c r="D139" s="241"/>
      <c r="E139" s="241"/>
      <c r="F139" s="241"/>
      <c r="G139" s="241"/>
      <c r="H139" s="241"/>
      <c r="I139" s="241"/>
      <c r="J139" s="241"/>
      <c r="K139" s="241"/>
      <c r="L139" s="241"/>
      <c r="M139" s="241"/>
      <c r="N139" s="236">
        <f t="shared" si="6"/>
        <v>0</v>
      </c>
      <c r="P139" s="339" t="s">
        <v>97</v>
      </c>
      <c r="Q139" s="340"/>
      <c r="R139" s="237" t="e">
        <f>AVERAGE(Final!AK6:AK85)*D139/100</f>
        <v>#DIV/0!</v>
      </c>
      <c r="S139" s="236" t="e">
        <f>AVERAGE(Final!AK6:AK85)*E139/100</f>
        <v>#DIV/0!</v>
      </c>
      <c r="T139" s="236" t="e">
        <f>AVERAGE(Final!AK6:AK85)*F139/100</f>
        <v>#DIV/0!</v>
      </c>
      <c r="U139" s="236" t="e">
        <f>AVERAGE(Final!AK6:AK85)*G139/100</f>
        <v>#DIV/0!</v>
      </c>
      <c r="V139" s="236" t="e">
        <f>AVERAGE(Final!AK6:AK85)*H139/100</f>
        <v>#DIV/0!</v>
      </c>
      <c r="W139" s="236" t="e">
        <f>AVERAGE(Final!AK6:AK85)*I139/100</f>
        <v>#DIV/0!</v>
      </c>
      <c r="X139" s="236" t="e">
        <f>AVERAGE(Final!AK6:AK85)*J139/100</f>
        <v>#DIV/0!</v>
      </c>
      <c r="Y139" s="236" t="e">
        <f>AVERAGE(Final!AK6:AK85)*K139/100</f>
        <v>#DIV/0!</v>
      </c>
      <c r="Z139" s="236" t="e">
        <f>AVERAGE(Final!AK6:AK85)*L139/100</f>
        <v>#DIV/0!</v>
      </c>
      <c r="AA139" s="236" t="e">
        <f>AVERAGE(Final!AK6:AK85)*M139/100</f>
        <v>#DIV/0!</v>
      </c>
      <c r="AB139" s="232">
        <f>'NOT Baremi'!AJ20</f>
        <v>0</v>
      </c>
    </row>
    <row r="140" spans="2:28" ht="13.8" x14ac:dyDescent="0.3">
      <c r="B140" s="339" t="s">
        <v>98</v>
      </c>
      <c r="C140" s="340"/>
      <c r="D140" s="241"/>
      <c r="E140" s="241"/>
      <c r="F140" s="241"/>
      <c r="G140" s="241"/>
      <c r="H140" s="241"/>
      <c r="I140" s="241"/>
      <c r="J140" s="241"/>
      <c r="K140" s="241"/>
      <c r="L140" s="241"/>
      <c r="M140" s="241"/>
      <c r="N140" s="236">
        <f t="shared" si="6"/>
        <v>0</v>
      </c>
      <c r="P140" s="339" t="s">
        <v>98</v>
      </c>
      <c r="Q140" s="340"/>
      <c r="R140" s="237" t="e">
        <f>AVERAGE(Final!AL6:AL85)*D140/100</f>
        <v>#DIV/0!</v>
      </c>
      <c r="S140" s="236" t="e">
        <f>AVERAGE(Final!AL6:AL85)*E140/100</f>
        <v>#DIV/0!</v>
      </c>
      <c r="T140" s="236" t="e">
        <f>AVERAGE(Final!AL6:AL85)*F140/100</f>
        <v>#DIV/0!</v>
      </c>
      <c r="U140" s="236" t="e">
        <f>AVERAGE(Final!AL6:AL85)*G140/100</f>
        <v>#DIV/0!</v>
      </c>
      <c r="V140" s="236" t="e">
        <f>AVERAGE(Final!AL6:AL85)*H140/100</f>
        <v>#DIV/0!</v>
      </c>
      <c r="W140" s="236" t="e">
        <f>AVERAGE(Final!AL6:AL85)*I140/100</f>
        <v>#DIV/0!</v>
      </c>
      <c r="X140" s="236" t="e">
        <f>AVERAGE(Final!AL6:AL85)*J140/100</f>
        <v>#DIV/0!</v>
      </c>
      <c r="Y140" s="236" t="e">
        <f>AVERAGE(Final!AL6:AL85)*K140/100</f>
        <v>#DIV/0!</v>
      </c>
      <c r="Z140" s="236" t="e">
        <f>AVERAGE(Final!AL6:AL85)*L140/100</f>
        <v>#DIV/0!</v>
      </c>
      <c r="AA140" s="236" t="e">
        <f>AVERAGE(Final!AL6:AL85)*M140/100</f>
        <v>#DIV/0!</v>
      </c>
      <c r="AB140" s="232">
        <f>'NOT Baremi'!AK20</f>
        <v>0</v>
      </c>
    </row>
    <row r="141" spans="2:28" ht="13.8" x14ac:dyDescent="0.3">
      <c r="B141" s="339" t="s">
        <v>99</v>
      </c>
      <c r="C141" s="340"/>
      <c r="D141" s="241"/>
      <c r="E141" s="241"/>
      <c r="F141" s="241"/>
      <c r="G141" s="241"/>
      <c r="H141" s="241"/>
      <c r="I141" s="241"/>
      <c r="J141" s="241"/>
      <c r="K141" s="241"/>
      <c r="L141" s="241"/>
      <c r="M141" s="241"/>
      <c r="N141" s="236">
        <f t="shared" si="6"/>
        <v>0</v>
      </c>
      <c r="P141" s="339" t="s">
        <v>99</v>
      </c>
      <c r="Q141" s="340"/>
      <c r="R141" s="237" t="e">
        <f>AVERAGE(Final!AM6:AM85)*D141/100</f>
        <v>#DIV/0!</v>
      </c>
      <c r="S141" s="236" t="e">
        <f>AVERAGE(Final!AM6:AM85)*E141/100</f>
        <v>#DIV/0!</v>
      </c>
      <c r="T141" s="236" t="e">
        <f>AVERAGE(Final!AM6:AM85)*F141/100</f>
        <v>#DIV/0!</v>
      </c>
      <c r="U141" s="236" t="e">
        <f>AVERAGE(Final!AM6:AM85)*G141/100</f>
        <v>#DIV/0!</v>
      </c>
      <c r="V141" s="236" t="e">
        <f>AVERAGE(Final!AM6:AM85)*H141/100</f>
        <v>#DIV/0!</v>
      </c>
      <c r="W141" s="236" t="e">
        <f>AVERAGE(Final!AM6:AM85)*I141/100</f>
        <v>#DIV/0!</v>
      </c>
      <c r="X141" s="236" t="e">
        <f>AVERAGE(Final!AM6:AM85)*J141/100</f>
        <v>#DIV/0!</v>
      </c>
      <c r="Y141" s="236" t="e">
        <f>AVERAGE(Final!AM6:AM85)*K141/100</f>
        <v>#DIV/0!</v>
      </c>
      <c r="Z141" s="236" t="e">
        <f>AVERAGE(Final!AM6:AM85)*L141/100</f>
        <v>#DIV/0!</v>
      </c>
      <c r="AA141" s="236" t="e">
        <f>AVERAGE(Final!AM6:AM85)*M141/100</f>
        <v>#DIV/0!</v>
      </c>
      <c r="AB141" s="232">
        <f>'NOT Baremi'!AL20</f>
        <v>0</v>
      </c>
    </row>
    <row r="142" spans="2:28" ht="13.8" x14ac:dyDescent="0.3">
      <c r="B142" s="339" t="s">
        <v>100</v>
      </c>
      <c r="C142" s="340"/>
      <c r="D142" s="241"/>
      <c r="E142" s="241"/>
      <c r="F142" s="241"/>
      <c r="G142" s="241"/>
      <c r="H142" s="241"/>
      <c r="I142" s="241"/>
      <c r="J142" s="241"/>
      <c r="K142" s="241"/>
      <c r="L142" s="241"/>
      <c r="M142" s="241"/>
      <c r="N142" s="236">
        <f t="shared" si="6"/>
        <v>0</v>
      </c>
      <c r="P142" s="339" t="s">
        <v>100</v>
      </c>
      <c r="Q142" s="340"/>
      <c r="R142" s="237" t="e">
        <f>AVERAGE(Final!AN6:AN85)*D142/100</f>
        <v>#DIV/0!</v>
      </c>
      <c r="S142" s="236" t="e">
        <f>AVERAGE(Final!AN6:AN85)*E142/100</f>
        <v>#DIV/0!</v>
      </c>
      <c r="T142" s="236" t="e">
        <f>AVERAGE(Final!AN6:AN85)*F142/100</f>
        <v>#DIV/0!</v>
      </c>
      <c r="U142" s="236" t="e">
        <f>AVERAGE(Final!AN6:AN85)*G142/100</f>
        <v>#DIV/0!</v>
      </c>
      <c r="V142" s="236" t="e">
        <f>AVERAGE(Final!AN6:AN85)*H142/100</f>
        <v>#DIV/0!</v>
      </c>
      <c r="W142" s="236" t="e">
        <f>AVERAGE(Final!AN6:AN85)*I142/100</f>
        <v>#DIV/0!</v>
      </c>
      <c r="X142" s="236" t="e">
        <f>AVERAGE(Final!AN6:AN85)*J142/100</f>
        <v>#DIV/0!</v>
      </c>
      <c r="Y142" s="236" t="e">
        <f>AVERAGE(Final!AN6:AN85)*K142/100</f>
        <v>#DIV/0!</v>
      </c>
      <c r="Z142" s="236" t="e">
        <f>AVERAGE(Final!AN6:AN85)*L142/100</f>
        <v>#DIV/0!</v>
      </c>
      <c r="AA142" s="236" t="e">
        <f>AVERAGE(Final!AN6:AN85)*M142/100</f>
        <v>#DIV/0!</v>
      </c>
      <c r="AB142" s="232">
        <f>'NOT Baremi'!AM20</f>
        <v>0</v>
      </c>
    </row>
    <row r="143" spans="2:28" ht="13.8" x14ac:dyDescent="0.3">
      <c r="B143" s="339" t="s">
        <v>101</v>
      </c>
      <c r="C143" s="340"/>
      <c r="D143" s="241"/>
      <c r="E143" s="241"/>
      <c r="F143" s="241"/>
      <c r="G143" s="241"/>
      <c r="H143" s="241"/>
      <c r="I143" s="241"/>
      <c r="J143" s="241"/>
      <c r="K143" s="241"/>
      <c r="L143" s="241"/>
      <c r="M143" s="241"/>
      <c r="N143" s="236">
        <f t="shared" si="6"/>
        <v>0</v>
      </c>
      <c r="P143" s="339" t="s">
        <v>101</v>
      </c>
      <c r="Q143" s="340"/>
      <c r="R143" s="237" t="e">
        <f>AVERAGE(Final!AO6:AO85)*D143/100</f>
        <v>#DIV/0!</v>
      </c>
      <c r="S143" s="236" t="e">
        <f>AVERAGE(Final!AO6:AO85)*E143/100</f>
        <v>#DIV/0!</v>
      </c>
      <c r="T143" s="236" t="e">
        <f>AVERAGE(Final!AO6:AO85)*F143/100</f>
        <v>#DIV/0!</v>
      </c>
      <c r="U143" s="236" t="e">
        <f>AVERAGE(Final!AO6:AO85)*G143/100</f>
        <v>#DIV/0!</v>
      </c>
      <c r="V143" s="236" t="e">
        <f>AVERAGE(Final!AO6:AO85)*H143/100</f>
        <v>#DIV/0!</v>
      </c>
      <c r="W143" s="236" t="e">
        <f>AVERAGE(Final!AO6:AO85)*I143/100</f>
        <v>#DIV/0!</v>
      </c>
      <c r="X143" s="236" t="e">
        <f>AVERAGE(Final!AO6:AO85)*J143/100</f>
        <v>#DIV/0!</v>
      </c>
      <c r="Y143" s="236" t="e">
        <f>AVERAGE(Final!AO6:AO85)*K143/100</f>
        <v>#DIV/0!</v>
      </c>
      <c r="Z143" s="236" t="e">
        <f>AVERAGE(Final!AO6:AO85)*L143/100</f>
        <v>#DIV/0!</v>
      </c>
      <c r="AA143" s="236" t="e">
        <f>AVERAGE(Final!AO6:AO85)*M143/100</f>
        <v>#DIV/0!</v>
      </c>
      <c r="AB143" s="232">
        <f>'NOT Baremi'!AN20</f>
        <v>0</v>
      </c>
    </row>
    <row r="144" spans="2:28" ht="13.8" x14ac:dyDescent="0.3">
      <c r="B144" s="339" t="s">
        <v>102</v>
      </c>
      <c r="C144" s="340"/>
      <c r="D144" s="241"/>
      <c r="E144" s="241"/>
      <c r="F144" s="241"/>
      <c r="G144" s="241"/>
      <c r="H144" s="241"/>
      <c r="I144" s="241"/>
      <c r="J144" s="241"/>
      <c r="K144" s="241"/>
      <c r="L144" s="241"/>
      <c r="M144" s="241"/>
      <c r="N144" s="236">
        <f t="shared" si="6"/>
        <v>0</v>
      </c>
      <c r="P144" s="339" t="s">
        <v>102</v>
      </c>
      <c r="Q144" s="340"/>
      <c r="R144" s="237" t="e">
        <f>AVERAGE(Final!AP6:AP85)*D144/100</f>
        <v>#DIV/0!</v>
      </c>
      <c r="S144" s="237" t="e">
        <f>AVERAGE(Final!AP6:AP85)*E144/100</f>
        <v>#DIV/0!</v>
      </c>
      <c r="T144" s="237" t="e">
        <f>AVERAGE(Final!AP6:AP85)*F144/100</f>
        <v>#DIV/0!</v>
      </c>
      <c r="U144" s="237" t="e">
        <f>AVERAGE(Final!AP6:AP85)*G144/100</f>
        <v>#DIV/0!</v>
      </c>
      <c r="V144" s="237" t="e">
        <f>AVERAGE(Final!AP6:AP85)*H144/100</f>
        <v>#DIV/0!</v>
      </c>
      <c r="W144" s="237" t="e">
        <f>AVERAGE(Final!AP6:AP85)*I144/100</f>
        <v>#DIV/0!</v>
      </c>
      <c r="X144" s="236" t="e">
        <f>AVERAGE(Final!AP6:AP85)*J144/100</f>
        <v>#DIV/0!</v>
      </c>
      <c r="Y144" s="236" t="e">
        <f>AVERAGE(Final!AP6:AP85)*K144/100</f>
        <v>#DIV/0!</v>
      </c>
      <c r="Z144" s="236" t="e">
        <f>AVERAGE(Final!AP6:AP85)*L144/100</f>
        <v>#DIV/0!</v>
      </c>
      <c r="AA144" s="236" t="e">
        <f>AVERAGE(Final!AP6:AP85)*M144/100</f>
        <v>#DIV/0!</v>
      </c>
      <c r="AB144" s="232">
        <f>'NOT Baremi'!AO20</f>
        <v>0</v>
      </c>
    </row>
    <row r="145" spans="2:28" ht="13.8" x14ac:dyDescent="0.3">
      <c r="B145" s="339" t="s">
        <v>103</v>
      </c>
      <c r="C145" s="340"/>
      <c r="D145" s="241"/>
      <c r="E145" s="241"/>
      <c r="F145" s="241"/>
      <c r="G145" s="241"/>
      <c r="H145" s="241"/>
      <c r="I145" s="241"/>
      <c r="J145" s="241"/>
      <c r="K145" s="241"/>
      <c r="L145" s="241"/>
      <c r="M145" s="241"/>
      <c r="N145" s="236">
        <f t="shared" si="6"/>
        <v>0</v>
      </c>
      <c r="P145" s="339" t="s">
        <v>103</v>
      </c>
      <c r="Q145" s="340"/>
      <c r="R145" s="237" t="e">
        <f>AVERAGE(Final!AQ6:AQ85)*D145/100</f>
        <v>#DIV/0!</v>
      </c>
      <c r="S145" s="237" t="e">
        <f>AVERAGE(Final!AQ6:AQ85)*E145/100</f>
        <v>#DIV/0!</v>
      </c>
      <c r="T145" s="237" t="e">
        <f>AVERAGE(Final!AQ6:AQ85)*F145/100</f>
        <v>#DIV/0!</v>
      </c>
      <c r="U145" s="237" t="e">
        <f>AVERAGE(Final!AQ6:AQ85)*G145/100</f>
        <v>#DIV/0!</v>
      </c>
      <c r="V145" s="237" t="e">
        <f>AVERAGE(Final!AQ6:AQ85)*H145/100</f>
        <v>#DIV/0!</v>
      </c>
      <c r="W145" s="237" t="e">
        <f>AVERAGE(Final!AQ6:AQ85)*I145/100</f>
        <v>#DIV/0!</v>
      </c>
      <c r="X145" s="236" t="e">
        <f>AVERAGE(Final!AQ6:AQ85)*J145/100</f>
        <v>#DIV/0!</v>
      </c>
      <c r="Y145" s="236" t="e">
        <f>AVERAGE(Final!AQ6:AQ85)*K145/100</f>
        <v>#DIV/0!</v>
      </c>
      <c r="Z145" s="236" t="e">
        <f>AVERAGE(Final!AQ6:AQ85)*L145/100</f>
        <v>#DIV/0!</v>
      </c>
      <c r="AA145" s="236" t="e">
        <f>AVERAGE(Final!AQ6:AQ85)*M145/100</f>
        <v>#DIV/0!</v>
      </c>
      <c r="AB145" s="232">
        <f>'NOT Baremi'!AP20</f>
        <v>0</v>
      </c>
    </row>
    <row r="146" spans="2:28" ht="13.8" x14ac:dyDescent="0.3">
      <c r="B146" s="339" t="s">
        <v>104</v>
      </c>
      <c r="C146" s="340"/>
      <c r="D146" s="241"/>
      <c r="E146" s="241"/>
      <c r="F146" s="241"/>
      <c r="G146" s="241"/>
      <c r="H146" s="241"/>
      <c r="I146" s="241"/>
      <c r="J146" s="241"/>
      <c r="K146" s="241"/>
      <c r="L146" s="241"/>
      <c r="M146" s="241"/>
      <c r="N146" s="236">
        <f t="shared" si="6"/>
        <v>0</v>
      </c>
      <c r="P146" s="339" t="s">
        <v>104</v>
      </c>
      <c r="Q146" s="340"/>
      <c r="R146" s="237" t="e">
        <f>AVERAGE(Final!AR6:AR85)*D146/100</f>
        <v>#DIV/0!</v>
      </c>
      <c r="S146" s="237" t="e">
        <f>AVERAGE(Final!AR6:AR85)*E146/100</f>
        <v>#DIV/0!</v>
      </c>
      <c r="T146" s="237" t="e">
        <f>AVERAGE(Final!AR6:AR85)*F146/100</f>
        <v>#DIV/0!</v>
      </c>
      <c r="U146" s="237" t="e">
        <f>AVERAGE(Final!AR6:AR85)*G146/100</f>
        <v>#DIV/0!</v>
      </c>
      <c r="V146" s="237" t="e">
        <f>AVERAGE(Final!AR6:AR85)*H146/100</f>
        <v>#DIV/0!</v>
      </c>
      <c r="W146" s="237" t="e">
        <f>AVERAGE(Final!AR6:AR85)*I146/100</f>
        <v>#DIV/0!</v>
      </c>
      <c r="X146" s="236" t="e">
        <f>AVERAGE(Final!AR6:AR85)*J146/100</f>
        <v>#DIV/0!</v>
      </c>
      <c r="Y146" s="236" t="e">
        <f>AVERAGE(Final!AR6:AR85)*K146/100</f>
        <v>#DIV/0!</v>
      </c>
      <c r="Z146" s="236" t="e">
        <f>AVERAGE(Final!AR6:AR85)*L146/100</f>
        <v>#DIV/0!</v>
      </c>
      <c r="AA146" s="236" t="e">
        <f>AVERAGE(Final!AR6:AR85)*M146/100</f>
        <v>#DIV/0!</v>
      </c>
      <c r="AB146" s="232">
        <f>'NOT Baremi'!AQ20</f>
        <v>0</v>
      </c>
    </row>
    <row r="147" spans="2:28" ht="13.8" x14ac:dyDescent="0.3">
      <c r="B147" s="339" t="s">
        <v>105</v>
      </c>
      <c r="C147" s="340"/>
      <c r="D147" s="241"/>
      <c r="E147" s="241"/>
      <c r="F147" s="241"/>
      <c r="G147" s="241"/>
      <c r="H147" s="241"/>
      <c r="I147" s="241"/>
      <c r="J147" s="241"/>
      <c r="K147" s="241"/>
      <c r="L147" s="241"/>
      <c r="M147" s="241"/>
      <c r="N147" s="236">
        <f t="shared" si="6"/>
        <v>0</v>
      </c>
      <c r="P147" s="339" t="s">
        <v>105</v>
      </c>
      <c r="Q147" s="340"/>
      <c r="R147" s="237" t="e">
        <f>AVERAGE(Final!AS6:AS85)*D147/100</f>
        <v>#DIV/0!</v>
      </c>
      <c r="S147" s="237" t="e">
        <f>AVERAGE(Final!AS6:AS85)*E147/100</f>
        <v>#DIV/0!</v>
      </c>
      <c r="T147" s="237" t="e">
        <f>AVERAGE(Final!AS6:AS85)*F147/100</f>
        <v>#DIV/0!</v>
      </c>
      <c r="U147" s="237" t="e">
        <f>AVERAGE(Final!AS6:AS85)*G147/100</f>
        <v>#DIV/0!</v>
      </c>
      <c r="V147" s="237" t="e">
        <f>AVERAGE(Final!AS6:AS85)*H147/100</f>
        <v>#DIV/0!</v>
      </c>
      <c r="W147" s="237" t="e">
        <f>AVERAGE(Final!AS6:AS85)*I147/100</f>
        <v>#DIV/0!</v>
      </c>
      <c r="X147" s="236" t="e">
        <f>AVERAGE(Final!AS6:AS85)*J147/100</f>
        <v>#DIV/0!</v>
      </c>
      <c r="Y147" s="236" t="e">
        <f>AVERAGE(Final!AS6:AS85)*K147/100</f>
        <v>#DIV/0!</v>
      </c>
      <c r="Z147" s="236" t="e">
        <f>AVERAGE(Final!AS6:AS85)*L147/100</f>
        <v>#DIV/0!</v>
      </c>
      <c r="AA147" s="236" t="e">
        <f>AVERAGE(Final!AS6:AS85)*M147/100</f>
        <v>#DIV/0!</v>
      </c>
      <c r="AB147" s="232">
        <f>'NOT Baremi'!AR20</f>
        <v>0</v>
      </c>
    </row>
    <row r="148" spans="2:28" ht="13.8" x14ac:dyDescent="0.3">
      <c r="B148" s="238"/>
      <c r="C148" s="238"/>
      <c r="P148" s="339" t="s">
        <v>80</v>
      </c>
      <c r="Q148" s="340"/>
      <c r="R148" s="236">
        <f>COUNTA(D108:D147)</f>
        <v>0</v>
      </c>
      <c r="S148" s="236">
        <f>COUNTA(E108:E147)</f>
        <v>0</v>
      </c>
      <c r="T148" s="236">
        <f t="shared" ref="T148:AA148" si="7">COUNTA(F108:F147)</f>
        <v>0</v>
      </c>
      <c r="U148" s="236">
        <f t="shared" si="7"/>
        <v>0</v>
      </c>
      <c r="V148" s="236">
        <f t="shared" si="7"/>
        <v>0</v>
      </c>
      <c r="W148" s="236">
        <f t="shared" si="7"/>
        <v>0</v>
      </c>
      <c r="X148" s="236">
        <f>COUNTA(J108:J147)</f>
        <v>0</v>
      </c>
      <c r="Y148" s="236">
        <f>COUNTA(K108:K147)</f>
        <v>0</v>
      </c>
      <c r="Z148" s="236">
        <f>COUNTA(L108:L147)</f>
        <v>0</v>
      </c>
      <c r="AA148" s="236">
        <f t="shared" si="7"/>
        <v>0</v>
      </c>
      <c r="AB148" s="236"/>
    </row>
    <row r="149" spans="2:28" ht="13.8" x14ac:dyDescent="0.3">
      <c r="B149" s="238"/>
      <c r="C149" s="238"/>
      <c r="P149" s="339" t="s">
        <v>79</v>
      </c>
      <c r="Q149" s="340"/>
      <c r="R149" s="239" t="e" cm="1">
        <f t="array" ref="R149">(AVERAGE(IF(D108:D147&lt;&gt;0,R108:R147)))*100/(AVERAGE(IF(D108:D147&lt;&gt;0,AB108:AB147)))</f>
        <v>#DIV/0!</v>
      </c>
      <c r="S149" s="239" t="e" cm="1">
        <f t="array" ref="S149">(AVERAGE(IF(E108:E147&lt;&gt;0,S108:S147)))*100/(AVERAGE(IF(E108:E147&lt;&gt;0,AB108:AB147)))</f>
        <v>#DIV/0!</v>
      </c>
      <c r="T149" s="239" t="e" cm="1">
        <f t="array" ref="T149">(AVERAGE(IF(F108:F147&lt;&gt;0,T108:T147)))*100/(AVERAGE(IF(F108:F147&lt;&gt;0,AB108:AB147)))</f>
        <v>#DIV/0!</v>
      </c>
      <c r="U149" s="239" t="e" cm="1">
        <f t="array" ref="U149">(AVERAGE(IF(G108:G147&lt;&gt;0,U108:U147)))*100/(AVERAGE(IF(G108:G147&lt;&gt;0,AB108:AB147)))</f>
        <v>#DIV/0!</v>
      </c>
      <c r="V149" s="239" t="e" cm="1">
        <f t="array" ref="V149">(AVERAGE(IF(H108:H147&lt;&gt;0,V108:V147)))*100/(AVERAGE(IF(H108:H147&lt;&gt;0,AB108:AB147)))</f>
        <v>#DIV/0!</v>
      </c>
      <c r="W149" s="239" t="e" cm="1">
        <f t="array" ref="W149">(AVERAGE(IF(I108:I147&lt;&gt;0,W108:W147)))*100/(AVERAGE(IF(I108:I147&lt;&gt;0,AB108:AB147)))</f>
        <v>#DIV/0!</v>
      </c>
      <c r="X149" s="239" t="e" cm="1">
        <f t="array" ref="X149">(AVERAGE(IF(J108:J147&lt;&gt;0,X108:X147)))*100/(AVERAGE(IF(J108:J147&lt;&gt;0,AB108:AB147)))</f>
        <v>#DIV/0!</v>
      </c>
      <c r="Y149" s="239" t="e" cm="1">
        <f t="array" ref="Y149">(AVERAGE(IF(K108:K147&lt;&gt;0,Y108:Y147)))*100/(AVERAGE(IF(K108:K147&lt;&gt;0,AB108:AB147)))</f>
        <v>#DIV/0!</v>
      </c>
      <c r="Z149" s="239" t="e" cm="1">
        <f t="array" ref="Z149">(AVERAGE(IF(L108:L147&lt;&gt;0,Z108:Z147)))*100/(AVERAGE(IF(L108:L147&lt;&gt;0,AB108:AB147)))</f>
        <v>#DIV/0!</v>
      </c>
      <c r="AA149" s="239" t="e" cm="1">
        <f t="array" ref="AA149">(AVERAGE(IF(M108:M147&lt;&gt;0,AA108:AA147)))*100/(AVERAGE(IF(M108:M147&lt;&gt;0,AB108:AB147)))</f>
        <v>#DIV/0!</v>
      </c>
      <c r="AB149" s="236"/>
    </row>
    <row r="150" spans="2:28" ht="13.8" x14ac:dyDescent="0.3">
      <c r="B150" s="238"/>
      <c r="C150" s="238"/>
    </row>
    <row r="151" spans="2:28" ht="13.8" x14ac:dyDescent="0.3">
      <c r="B151" s="238"/>
      <c r="C151" s="238"/>
    </row>
    <row r="152" spans="2:28" ht="15.6" x14ac:dyDescent="0.3">
      <c r="B152" s="341" t="s">
        <v>106</v>
      </c>
      <c r="C152" s="341"/>
      <c r="D152" s="341"/>
      <c r="E152" s="341"/>
      <c r="F152" s="341"/>
      <c r="G152" s="341"/>
      <c r="H152" s="341"/>
      <c r="I152" s="341"/>
      <c r="J152" s="341"/>
      <c r="K152" s="341"/>
      <c r="L152" s="341"/>
      <c r="M152" s="341"/>
      <c r="N152" s="341"/>
      <c r="P152" s="341" t="s">
        <v>114</v>
      </c>
      <c r="Q152" s="341"/>
      <c r="R152" s="341"/>
      <c r="S152" s="341"/>
      <c r="T152" s="341"/>
      <c r="U152" s="341"/>
      <c r="V152" s="341"/>
      <c r="W152" s="341"/>
      <c r="X152" s="341"/>
      <c r="Y152" s="341"/>
      <c r="Z152" s="341"/>
      <c r="AA152" s="341"/>
      <c r="AB152" s="341"/>
    </row>
    <row r="153" spans="2:28" ht="13.8" x14ac:dyDescent="0.3">
      <c r="B153" s="339" t="s">
        <v>110</v>
      </c>
      <c r="C153" s="340"/>
      <c r="D153" s="228" t="s">
        <v>47</v>
      </c>
      <c r="E153" s="228" t="s">
        <v>48</v>
      </c>
      <c r="F153" s="228" t="s">
        <v>49</v>
      </c>
      <c r="G153" s="228" t="s">
        <v>50</v>
      </c>
      <c r="H153" s="228" t="s">
        <v>51</v>
      </c>
      <c r="I153" s="228" t="s">
        <v>52</v>
      </c>
      <c r="J153" s="228" t="s">
        <v>53</v>
      </c>
      <c r="K153" s="228" t="s">
        <v>54</v>
      </c>
      <c r="L153" s="228" t="s">
        <v>55</v>
      </c>
      <c r="M153" s="230" t="s">
        <v>56</v>
      </c>
      <c r="N153" s="230" t="s">
        <v>78</v>
      </c>
      <c r="P153" s="339" t="s">
        <v>57</v>
      </c>
      <c r="Q153" s="340"/>
      <c r="R153" s="228" t="s">
        <v>47</v>
      </c>
      <c r="S153" s="228" t="s">
        <v>48</v>
      </c>
      <c r="T153" s="228" t="s">
        <v>49</v>
      </c>
      <c r="U153" s="228" t="s">
        <v>50</v>
      </c>
      <c r="V153" s="228" t="s">
        <v>51</v>
      </c>
      <c r="W153" s="228" t="s">
        <v>52</v>
      </c>
      <c r="X153" s="228" t="s">
        <v>53</v>
      </c>
      <c r="Y153" s="228" t="s">
        <v>54</v>
      </c>
      <c r="Z153" s="228" t="s">
        <v>55</v>
      </c>
      <c r="AA153" s="230" t="s">
        <v>56</v>
      </c>
      <c r="AB153" s="228" t="s">
        <v>131</v>
      </c>
    </row>
    <row r="154" spans="2:28" ht="13.8" x14ac:dyDescent="0.3">
      <c r="B154" s="339" t="s">
        <v>58</v>
      </c>
      <c r="C154" s="340"/>
      <c r="D154" s="241"/>
      <c r="E154" s="241"/>
      <c r="F154" s="241"/>
      <c r="G154" s="241"/>
      <c r="H154" s="241"/>
      <c r="I154" s="241"/>
      <c r="J154" s="241"/>
      <c r="K154" s="241"/>
      <c r="L154" s="241"/>
      <c r="M154" s="241"/>
      <c r="N154" s="236">
        <f>COUNTA(D154:M154)</f>
        <v>0</v>
      </c>
      <c r="P154" s="339" t="s">
        <v>58</v>
      </c>
      <c r="Q154" s="340"/>
      <c r="R154" s="236" t="e">
        <f>AVERAGE(Bütünleme!F6:F85)*D154/100</f>
        <v>#DIV/0!</v>
      </c>
      <c r="S154" s="236" t="e">
        <f>AVERAGE(Bütünleme!F6:F85)*E154/100</f>
        <v>#DIV/0!</v>
      </c>
      <c r="T154" s="236" t="e">
        <f>AVERAGE(Bütünleme!F6:F85)*F154/100</f>
        <v>#DIV/0!</v>
      </c>
      <c r="U154" s="236" t="e">
        <f>AVERAGE(Bütünleme!F6:F85)*G154/100</f>
        <v>#DIV/0!</v>
      </c>
      <c r="V154" s="236" t="e">
        <f>AVERAGE(Bütünleme!F6:F85)*H154/100</f>
        <v>#DIV/0!</v>
      </c>
      <c r="W154" s="236" t="e">
        <f>AVERAGE(Bütünleme!F6:F85)*I154/100</f>
        <v>#DIV/0!</v>
      </c>
      <c r="X154" s="236" t="e">
        <f>AVERAGE(Bütünleme!F6:F85)*J154/100</f>
        <v>#DIV/0!</v>
      </c>
      <c r="Y154" s="236" t="e">
        <f>AVERAGE(Bütünleme!F6:F85)*K154/100</f>
        <v>#DIV/0!</v>
      </c>
      <c r="Z154" s="236" t="e">
        <f>AVERAGE(Bütünleme!F6:F85)*L154/100</f>
        <v>#DIV/0!</v>
      </c>
      <c r="AA154" s="236" t="e">
        <f>AVERAGE(Bütünleme!F6:F85)*M154/100</f>
        <v>#DIV/0!</v>
      </c>
      <c r="AB154" s="232">
        <f>'NOT Baremi'!E25</f>
        <v>0</v>
      </c>
    </row>
    <row r="155" spans="2:28" ht="13.8" x14ac:dyDescent="0.3">
      <c r="B155" s="339" t="s">
        <v>59</v>
      </c>
      <c r="C155" s="340"/>
      <c r="D155" s="241"/>
      <c r="E155" s="241"/>
      <c r="F155" s="241"/>
      <c r="G155" s="241"/>
      <c r="H155" s="241"/>
      <c r="I155" s="241"/>
      <c r="J155" s="241"/>
      <c r="K155" s="241"/>
      <c r="L155" s="241"/>
      <c r="M155" s="241"/>
      <c r="N155" s="236">
        <f t="shared" ref="N155:N193" si="8">COUNTA(D155:M155)</f>
        <v>0</v>
      </c>
      <c r="P155" s="339" t="s">
        <v>59</v>
      </c>
      <c r="Q155" s="340"/>
      <c r="R155" s="236" t="e">
        <f>AVERAGE(Bütünleme!G6:G85)*D155/100</f>
        <v>#DIV/0!</v>
      </c>
      <c r="S155" s="236" t="e">
        <f>AVERAGE(Bütünleme!G6:G85)*E155/100</f>
        <v>#DIV/0!</v>
      </c>
      <c r="T155" s="236" t="e">
        <f>AVERAGE(Bütünleme!G6:G85)*F155/100</f>
        <v>#DIV/0!</v>
      </c>
      <c r="U155" s="236" t="e">
        <f>AVERAGE(Bütünleme!G6:G85)*G155/100</f>
        <v>#DIV/0!</v>
      </c>
      <c r="V155" s="236" t="e">
        <f>AVERAGE(Bütünleme!G6:G85)*H155/100</f>
        <v>#DIV/0!</v>
      </c>
      <c r="W155" s="236" t="e">
        <f>AVERAGE(Bütünleme!G6:G85)*I155/100</f>
        <v>#DIV/0!</v>
      </c>
      <c r="X155" s="236" t="e">
        <f>AVERAGE(Bütünleme!G6:G85)*J155/100</f>
        <v>#DIV/0!</v>
      </c>
      <c r="Y155" s="236" t="e">
        <f>AVERAGE(Bütünleme!G6:G85)*K155/100</f>
        <v>#DIV/0!</v>
      </c>
      <c r="Z155" s="236" t="e">
        <f>AVERAGE(Bütünleme!G6:G85)*L155/100</f>
        <v>#DIV/0!</v>
      </c>
      <c r="AA155" s="236" t="e">
        <f>AVERAGE(Bütünleme!G6:G85)*M155/100</f>
        <v>#DIV/0!</v>
      </c>
      <c r="AB155" s="232">
        <f>'NOT Baremi'!F25</f>
        <v>0</v>
      </c>
    </row>
    <row r="156" spans="2:28" ht="13.8" x14ac:dyDescent="0.3">
      <c r="B156" s="339" t="s">
        <v>60</v>
      </c>
      <c r="C156" s="340"/>
      <c r="D156" s="241"/>
      <c r="E156" s="241"/>
      <c r="F156" s="241"/>
      <c r="G156" s="241"/>
      <c r="H156" s="241"/>
      <c r="I156" s="241"/>
      <c r="J156" s="241"/>
      <c r="K156" s="241"/>
      <c r="L156" s="241"/>
      <c r="M156" s="241"/>
      <c r="N156" s="236">
        <f t="shared" si="8"/>
        <v>0</v>
      </c>
      <c r="P156" s="339" t="s">
        <v>60</v>
      </c>
      <c r="Q156" s="340"/>
      <c r="R156" s="236" t="e">
        <f>AVERAGE(Bütünleme!H6:H85)*D156/100</f>
        <v>#DIV/0!</v>
      </c>
      <c r="S156" s="236" t="e">
        <f>AVERAGE(Bütünleme!H6:H85)*E156/100</f>
        <v>#DIV/0!</v>
      </c>
      <c r="T156" s="236" t="e">
        <f>AVERAGE(Bütünleme!H6:H85)*F156/100</f>
        <v>#DIV/0!</v>
      </c>
      <c r="U156" s="236" t="e">
        <f>AVERAGE(Bütünleme!H6:H85)*G156/100</f>
        <v>#DIV/0!</v>
      </c>
      <c r="V156" s="236" t="e">
        <f>AVERAGE(Bütünleme!H6:H85)*H156/100</f>
        <v>#DIV/0!</v>
      </c>
      <c r="W156" s="236" t="e">
        <f>AVERAGE(Bütünleme!H6:H85)*I156/100</f>
        <v>#DIV/0!</v>
      </c>
      <c r="X156" s="236" t="e">
        <f>AVERAGE(Bütünleme!H6:H85)*J156/100</f>
        <v>#DIV/0!</v>
      </c>
      <c r="Y156" s="236" t="e">
        <f>AVERAGE(Bütünleme!H6:H85)*K156/100</f>
        <v>#DIV/0!</v>
      </c>
      <c r="Z156" s="236" t="e">
        <f>AVERAGE(Bütünleme!H6:H85)*L156/100</f>
        <v>#DIV/0!</v>
      </c>
      <c r="AA156" s="236" t="e">
        <f>AVERAGE(Bütünleme!H6:H85)*M156/100</f>
        <v>#DIV/0!</v>
      </c>
      <c r="AB156" s="232">
        <f>'NOT Baremi'!G25</f>
        <v>0</v>
      </c>
    </row>
    <row r="157" spans="2:28" ht="13.8" x14ac:dyDescent="0.3">
      <c r="B157" s="339" t="s">
        <v>61</v>
      </c>
      <c r="C157" s="340"/>
      <c r="D157" s="241"/>
      <c r="E157" s="241"/>
      <c r="F157" s="241"/>
      <c r="G157" s="241"/>
      <c r="H157" s="241"/>
      <c r="I157" s="241"/>
      <c r="J157" s="241"/>
      <c r="K157" s="241"/>
      <c r="L157" s="241"/>
      <c r="M157" s="241"/>
      <c r="N157" s="236">
        <f t="shared" si="8"/>
        <v>0</v>
      </c>
      <c r="P157" s="339" t="s">
        <v>61</v>
      </c>
      <c r="Q157" s="340"/>
      <c r="R157" s="236" t="e">
        <f>AVERAGE(Bütünleme!I6:I85)*D157/100</f>
        <v>#DIV/0!</v>
      </c>
      <c r="S157" s="236" t="e">
        <f>AVERAGE(Bütünleme!I6:I85)*E157/100</f>
        <v>#DIV/0!</v>
      </c>
      <c r="T157" s="236" t="e">
        <f>AVERAGE(Bütünleme!I6:I85)*F157/100</f>
        <v>#DIV/0!</v>
      </c>
      <c r="U157" s="236" t="e">
        <f>AVERAGE(Bütünleme!I6:I85)*G157/100</f>
        <v>#DIV/0!</v>
      </c>
      <c r="V157" s="236" t="e">
        <f>AVERAGE(Bütünleme!I6:I85)*H157/100</f>
        <v>#DIV/0!</v>
      </c>
      <c r="W157" s="236" t="e">
        <f>AVERAGE(Bütünleme!I6:I85)*I157/100</f>
        <v>#DIV/0!</v>
      </c>
      <c r="X157" s="236" t="e">
        <f>AVERAGE(Bütünleme!I6:I85)*J157/100</f>
        <v>#DIV/0!</v>
      </c>
      <c r="Y157" s="236" t="e">
        <f>AVERAGE(Bütünleme!I6:I85)*K157/100</f>
        <v>#DIV/0!</v>
      </c>
      <c r="Z157" s="236" t="e">
        <f>AVERAGE(Bütünleme!I6:I85)*L157/100</f>
        <v>#DIV/0!</v>
      </c>
      <c r="AA157" s="236" t="e">
        <f>AVERAGE(Bütünleme!I6:I85)*M157/100</f>
        <v>#DIV/0!</v>
      </c>
      <c r="AB157" s="232">
        <f>'NOT Baremi'!H25</f>
        <v>0</v>
      </c>
    </row>
    <row r="158" spans="2:28" ht="13.8" x14ac:dyDescent="0.3">
      <c r="B158" s="339" t="s">
        <v>62</v>
      </c>
      <c r="C158" s="340"/>
      <c r="D158" s="241"/>
      <c r="E158" s="241"/>
      <c r="F158" s="241"/>
      <c r="G158" s="241"/>
      <c r="H158" s="241"/>
      <c r="I158" s="241"/>
      <c r="J158" s="241"/>
      <c r="K158" s="241"/>
      <c r="L158" s="241"/>
      <c r="M158" s="241"/>
      <c r="N158" s="236">
        <f t="shared" si="8"/>
        <v>0</v>
      </c>
      <c r="P158" s="339" t="s">
        <v>62</v>
      </c>
      <c r="Q158" s="340"/>
      <c r="R158" s="236" t="e">
        <f>AVERAGE(Bütünleme!J6:J85)*D158/100</f>
        <v>#DIV/0!</v>
      </c>
      <c r="S158" s="236" t="e">
        <f>AVERAGE(Bütünleme!J6:J85)*E158/100</f>
        <v>#DIV/0!</v>
      </c>
      <c r="T158" s="236" t="e">
        <f>AVERAGE(Bütünleme!J6:J85)*F158/100</f>
        <v>#DIV/0!</v>
      </c>
      <c r="U158" s="236" t="e">
        <f>AVERAGE(Bütünleme!J6:J85)*G158/100</f>
        <v>#DIV/0!</v>
      </c>
      <c r="V158" s="236" t="e">
        <f>AVERAGE(Bütünleme!J6:J85)*H158/100</f>
        <v>#DIV/0!</v>
      </c>
      <c r="W158" s="236" t="e">
        <f>AVERAGE(Bütünleme!J6:J85)*I158/100</f>
        <v>#DIV/0!</v>
      </c>
      <c r="X158" s="236" t="e">
        <f>AVERAGE(Bütünleme!J6:J85)*J158/100</f>
        <v>#DIV/0!</v>
      </c>
      <c r="Y158" s="236" t="e">
        <f>AVERAGE(Bütünleme!J6:J85)*K158/100</f>
        <v>#DIV/0!</v>
      </c>
      <c r="Z158" s="236" t="e">
        <f>AVERAGE(Bütünleme!J6:J85)*L158/100</f>
        <v>#DIV/0!</v>
      </c>
      <c r="AA158" s="236" t="e">
        <f>AVERAGE(Bütünleme!J6:J85)*M158/100</f>
        <v>#DIV/0!</v>
      </c>
      <c r="AB158" s="232">
        <f>'NOT Baremi'!I25</f>
        <v>0</v>
      </c>
    </row>
    <row r="159" spans="2:28" ht="13.8" x14ac:dyDescent="0.3">
      <c r="B159" s="339" t="s">
        <v>63</v>
      </c>
      <c r="C159" s="340"/>
      <c r="D159" s="241"/>
      <c r="E159" s="241"/>
      <c r="F159" s="241"/>
      <c r="G159" s="241"/>
      <c r="H159" s="241"/>
      <c r="I159" s="241"/>
      <c r="J159" s="241"/>
      <c r="K159" s="241"/>
      <c r="L159" s="241"/>
      <c r="M159" s="241"/>
      <c r="N159" s="236">
        <f t="shared" si="8"/>
        <v>0</v>
      </c>
      <c r="P159" s="339" t="s">
        <v>63</v>
      </c>
      <c r="Q159" s="340"/>
      <c r="R159" s="236" t="e">
        <f>AVERAGE(Bütünleme!K6:K85)*D159/100</f>
        <v>#DIV/0!</v>
      </c>
      <c r="S159" s="236" t="e">
        <f>AVERAGE(Bütünleme!K6:K85)*E159/100</f>
        <v>#DIV/0!</v>
      </c>
      <c r="T159" s="236" t="e">
        <f>AVERAGE(Bütünleme!K6:K85)*F159/100</f>
        <v>#DIV/0!</v>
      </c>
      <c r="U159" s="236" t="e">
        <f>AVERAGE(Bütünleme!K6:K85)*G159/100</f>
        <v>#DIV/0!</v>
      </c>
      <c r="V159" s="236" t="e">
        <f>AVERAGE(Bütünleme!K6:K85)*H159/100</f>
        <v>#DIV/0!</v>
      </c>
      <c r="W159" s="236" t="e">
        <f>AVERAGE(Bütünleme!K6:K85)*I159/100</f>
        <v>#DIV/0!</v>
      </c>
      <c r="X159" s="236" t="e">
        <f>AVERAGE(Bütünleme!K6:K85)*J159/100</f>
        <v>#DIV/0!</v>
      </c>
      <c r="Y159" s="236" t="e">
        <f>AVERAGE(Bütünleme!K6:K85)*K159/100</f>
        <v>#DIV/0!</v>
      </c>
      <c r="Z159" s="236" t="e">
        <f>AVERAGE(Bütünleme!K6:K85)*L159/100</f>
        <v>#DIV/0!</v>
      </c>
      <c r="AA159" s="236" t="e">
        <f>AVERAGE(Bütünleme!K6:K85)*M159/100</f>
        <v>#DIV/0!</v>
      </c>
      <c r="AB159" s="232">
        <f>'NOT Baremi'!J25</f>
        <v>0</v>
      </c>
    </row>
    <row r="160" spans="2:28" ht="13.8" x14ac:dyDescent="0.3">
      <c r="B160" s="339" t="s">
        <v>64</v>
      </c>
      <c r="C160" s="340"/>
      <c r="D160" s="241"/>
      <c r="E160" s="241"/>
      <c r="F160" s="241"/>
      <c r="G160" s="241"/>
      <c r="H160" s="241"/>
      <c r="I160" s="241"/>
      <c r="J160" s="241"/>
      <c r="K160" s="241"/>
      <c r="L160" s="241"/>
      <c r="M160" s="241"/>
      <c r="N160" s="236">
        <f t="shared" si="8"/>
        <v>0</v>
      </c>
      <c r="P160" s="339" t="s">
        <v>64</v>
      </c>
      <c r="Q160" s="340"/>
      <c r="R160" s="236" t="e">
        <f>AVERAGE(Bütünleme!L6:L85)*D160/100</f>
        <v>#DIV/0!</v>
      </c>
      <c r="S160" s="236" t="e">
        <f>AVERAGE(Bütünleme!L6:L85)*E160/100</f>
        <v>#DIV/0!</v>
      </c>
      <c r="T160" s="236" t="e">
        <f>AVERAGE(Bütünleme!L6:L85)*F160/100</f>
        <v>#DIV/0!</v>
      </c>
      <c r="U160" s="236" t="e">
        <f>AVERAGE(Bütünleme!L6:L85)*G160/100</f>
        <v>#DIV/0!</v>
      </c>
      <c r="V160" s="236" t="e">
        <f>AVERAGE(Bütünleme!L6:L85)*H160/100</f>
        <v>#DIV/0!</v>
      </c>
      <c r="W160" s="236" t="e">
        <f>AVERAGE(Bütünleme!L6:L85)*I160/100</f>
        <v>#DIV/0!</v>
      </c>
      <c r="X160" s="236" t="e">
        <f>AVERAGE(Bütünleme!L6:L85)*J160/100</f>
        <v>#DIV/0!</v>
      </c>
      <c r="Y160" s="236" t="e">
        <f>AVERAGE(Bütünleme!L6:L85)*K160/100</f>
        <v>#DIV/0!</v>
      </c>
      <c r="Z160" s="236" t="e">
        <f>AVERAGE(Bütünleme!L6:L85)*L160/100</f>
        <v>#DIV/0!</v>
      </c>
      <c r="AA160" s="236" t="e">
        <f>AVERAGE(Bütünleme!L6:L85)*M160/100</f>
        <v>#DIV/0!</v>
      </c>
      <c r="AB160" s="232">
        <f>'NOT Baremi'!K25</f>
        <v>0</v>
      </c>
    </row>
    <row r="161" spans="2:28" ht="13.8" x14ac:dyDescent="0.3">
      <c r="B161" s="339" t="s">
        <v>65</v>
      </c>
      <c r="C161" s="340"/>
      <c r="D161" s="241"/>
      <c r="E161" s="241"/>
      <c r="F161" s="241"/>
      <c r="G161" s="241"/>
      <c r="H161" s="241"/>
      <c r="I161" s="241"/>
      <c r="J161" s="241"/>
      <c r="K161" s="241"/>
      <c r="L161" s="241"/>
      <c r="M161" s="241"/>
      <c r="N161" s="236">
        <f t="shared" si="8"/>
        <v>0</v>
      </c>
      <c r="P161" s="339" t="s">
        <v>65</v>
      </c>
      <c r="Q161" s="340"/>
      <c r="R161" s="236" t="e">
        <f>AVERAGE(Bütünleme!M6:M85)*D161/100</f>
        <v>#DIV/0!</v>
      </c>
      <c r="S161" s="236" t="e">
        <f>AVERAGE(Bütünleme!M6:M85)*E161/100</f>
        <v>#DIV/0!</v>
      </c>
      <c r="T161" s="236" t="e">
        <f>AVERAGE(Bütünleme!M6:M85)*F161/100</f>
        <v>#DIV/0!</v>
      </c>
      <c r="U161" s="236" t="e">
        <f>AVERAGE(Bütünleme!M6:M85)*G161/100</f>
        <v>#DIV/0!</v>
      </c>
      <c r="V161" s="236" t="e">
        <f>AVERAGE(Bütünleme!M6:M85)*H161/100</f>
        <v>#DIV/0!</v>
      </c>
      <c r="W161" s="236" t="e">
        <f>AVERAGE(Bütünleme!M6:M85)*I161/100</f>
        <v>#DIV/0!</v>
      </c>
      <c r="X161" s="236" t="e">
        <f>AVERAGE(Bütünleme!M6:M85)*J161/100</f>
        <v>#DIV/0!</v>
      </c>
      <c r="Y161" s="236" t="e">
        <f>AVERAGE(Bütünleme!M6:M85)*K161/100</f>
        <v>#DIV/0!</v>
      </c>
      <c r="Z161" s="236" t="e">
        <f>AVERAGE(Bütünleme!M6:M85)*L161/100</f>
        <v>#DIV/0!</v>
      </c>
      <c r="AA161" s="236" t="e">
        <f>AVERAGE(Bütünleme!M6:M85)*M161/100</f>
        <v>#DIV/0!</v>
      </c>
      <c r="AB161" s="232">
        <f>'NOT Baremi'!L25</f>
        <v>0</v>
      </c>
    </row>
    <row r="162" spans="2:28" ht="13.8" x14ac:dyDescent="0.3">
      <c r="B162" s="339" t="s">
        <v>66</v>
      </c>
      <c r="C162" s="340"/>
      <c r="D162" s="241"/>
      <c r="E162" s="241"/>
      <c r="F162" s="241"/>
      <c r="G162" s="241"/>
      <c r="H162" s="241"/>
      <c r="I162" s="241"/>
      <c r="J162" s="241"/>
      <c r="K162" s="241"/>
      <c r="L162" s="241"/>
      <c r="M162" s="241"/>
      <c r="N162" s="236">
        <f t="shared" si="8"/>
        <v>0</v>
      </c>
      <c r="P162" s="339" t="s">
        <v>66</v>
      </c>
      <c r="Q162" s="340"/>
      <c r="R162" s="236" t="e">
        <f>AVERAGE(Bütünleme!N6:N85)*D162/100</f>
        <v>#DIV/0!</v>
      </c>
      <c r="S162" s="236" t="e">
        <f>AVERAGE(Bütünleme!N6:N85)*E162/100</f>
        <v>#DIV/0!</v>
      </c>
      <c r="T162" s="236" t="e">
        <f>AVERAGE(Bütünleme!N6:N85)*F162/100</f>
        <v>#DIV/0!</v>
      </c>
      <c r="U162" s="236" t="e">
        <f>AVERAGE(Bütünleme!N6:N85)*G162/100</f>
        <v>#DIV/0!</v>
      </c>
      <c r="V162" s="236" t="e">
        <f>AVERAGE(Bütünleme!N6:N85)*H162/100</f>
        <v>#DIV/0!</v>
      </c>
      <c r="W162" s="236" t="e">
        <f>AVERAGE(Bütünleme!N6:N85)*I162/100</f>
        <v>#DIV/0!</v>
      </c>
      <c r="X162" s="236" t="e">
        <f>AVERAGE(Bütünleme!N6:N85)*J162/100</f>
        <v>#DIV/0!</v>
      </c>
      <c r="Y162" s="236" t="e">
        <f>AVERAGE(Bütünleme!N6:N85)*K162/100</f>
        <v>#DIV/0!</v>
      </c>
      <c r="Z162" s="236" t="e">
        <f>AVERAGE(Bütünleme!N6:N85)*L162/100</f>
        <v>#DIV/0!</v>
      </c>
      <c r="AA162" s="236" t="e">
        <f>AVERAGE(Bütünleme!N6:N85)*M162/100</f>
        <v>#DIV/0!</v>
      </c>
      <c r="AB162" s="232">
        <f>'NOT Baremi'!M25</f>
        <v>0</v>
      </c>
    </row>
    <row r="163" spans="2:28" ht="13.8" x14ac:dyDescent="0.3">
      <c r="B163" s="339" t="s">
        <v>67</v>
      </c>
      <c r="C163" s="340"/>
      <c r="D163" s="241"/>
      <c r="E163" s="241"/>
      <c r="F163" s="241"/>
      <c r="G163" s="241"/>
      <c r="H163" s="241"/>
      <c r="I163" s="241"/>
      <c r="J163" s="241"/>
      <c r="K163" s="241"/>
      <c r="L163" s="241"/>
      <c r="M163" s="241"/>
      <c r="N163" s="236">
        <f t="shared" si="8"/>
        <v>0</v>
      </c>
      <c r="P163" s="339" t="s">
        <v>67</v>
      </c>
      <c r="Q163" s="340"/>
      <c r="R163" s="236" t="e">
        <f>AVERAGE(Bütünleme!O6:O85)*D163/100</f>
        <v>#DIV/0!</v>
      </c>
      <c r="S163" s="236" t="e">
        <f>AVERAGE(Bütünleme!O6:O85)*E163/100</f>
        <v>#DIV/0!</v>
      </c>
      <c r="T163" s="236" t="e">
        <f>AVERAGE(Bütünleme!O6:O85)*F163/100</f>
        <v>#DIV/0!</v>
      </c>
      <c r="U163" s="236" t="e">
        <f>AVERAGE(Bütünleme!O6:O85)*G163/100</f>
        <v>#DIV/0!</v>
      </c>
      <c r="V163" s="236" t="e">
        <f>AVERAGE(Bütünleme!O6:O85)*H163/100</f>
        <v>#DIV/0!</v>
      </c>
      <c r="W163" s="236" t="e">
        <f>AVERAGE(Bütünleme!O6:O85)*I163/100</f>
        <v>#DIV/0!</v>
      </c>
      <c r="X163" s="236" t="e">
        <f>AVERAGE(Bütünleme!O6:O85)*J163/100</f>
        <v>#DIV/0!</v>
      </c>
      <c r="Y163" s="236" t="e">
        <f>AVERAGE(Bütünleme!O6:O85)*K163/100</f>
        <v>#DIV/0!</v>
      </c>
      <c r="Z163" s="236" t="e">
        <f>AVERAGE(Bütünleme!O6:O85)*L163/100</f>
        <v>#DIV/0!</v>
      </c>
      <c r="AA163" s="236" t="e">
        <f>AVERAGE(Bütünleme!O6:O85)*M163/100</f>
        <v>#DIV/0!</v>
      </c>
      <c r="AB163" s="232">
        <f>'NOT Baremi'!N25</f>
        <v>0</v>
      </c>
    </row>
    <row r="164" spans="2:28" ht="13.8" x14ac:dyDescent="0.3">
      <c r="B164" s="339" t="s">
        <v>68</v>
      </c>
      <c r="C164" s="340"/>
      <c r="D164" s="241"/>
      <c r="E164" s="241"/>
      <c r="F164" s="241"/>
      <c r="G164" s="241"/>
      <c r="H164" s="241"/>
      <c r="I164" s="241"/>
      <c r="J164" s="241"/>
      <c r="K164" s="241"/>
      <c r="L164" s="241"/>
      <c r="M164" s="241"/>
      <c r="N164" s="236">
        <f t="shared" si="8"/>
        <v>0</v>
      </c>
      <c r="P164" s="339" t="s">
        <v>68</v>
      </c>
      <c r="Q164" s="340"/>
      <c r="R164" s="236" t="e">
        <f>AVERAGE(Bütünleme!P6:P85)*D164/100</f>
        <v>#DIV/0!</v>
      </c>
      <c r="S164" s="236" t="e">
        <f>AVERAGE(Bütünleme!P6:P85)*E164/100</f>
        <v>#DIV/0!</v>
      </c>
      <c r="T164" s="236" t="e">
        <f>AVERAGE(Bütünleme!P6:P85)*F164/100</f>
        <v>#DIV/0!</v>
      </c>
      <c r="U164" s="236" t="e">
        <f>AVERAGE(Bütünleme!P6:P85)*G164/100</f>
        <v>#DIV/0!</v>
      </c>
      <c r="V164" s="236" t="e">
        <f>AVERAGE(Bütünleme!P6:P85)*H164/100</f>
        <v>#DIV/0!</v>
      </c>
      <c r="W164" s="236" t="e">
        <f>AVERAGE(Bütünleme!P6:P85)*I164/100</f>
        <v>#DIV/0!</v>
      </c>
      <c r="X164" s="236" t="e">
        <f>AVERAGE(Bütünleme!P6:P85)*J164/100</f>
        <v>#DIV/0!</v>
      </c>
      <c r="Y164" s="236" t="e">
        <f>AVERAGE(Bütünleme!P6:P85)*K164/100</f>
        <v>#DIV/0!</v>
      </c>
      <c r="Z164" s="236" t="e">
        <f>AVERAGE(Bütünleme!P6:P85)*L164/100</f>
        <v>#DIV/0!</v>
      </c>
      <c r="AA164" s="236" t="e">
        <f>AVERAGE(Bütünleme!P6:P85)*M164/100</f>
        <v>#DIV/0!</v>
      </c>
      <c r="AB164" s="232">
        <f>'NOT Baremi'!O25</f>
        <v>0</v>
      </c>
    </row>
    <row r="165" spans="2:28" ht="13.8" x14ac:dyDescent="0.3">
      <c r="B165" s="339" t="s">
        <v>69</v>
      </c>
      <c r="C165" s="340"/>
      <c r="D165" s="241"/>
      <c r="E165" s="241"/>
      <c r="F165" s="241"/>
      <c r="G165" s="241"/>
      <c r="H165" s="241"/>
      <c r="I165" s="241"/>
      <c r="J165" s="241"/>
      <c r="K165" s="241"/>
      <c r="L165" s="241"/>
      <c r="M165" s="241"/>
      <c r="N165" s="236">
        <f t="shared" si="8"/>
        <v>0</v>
      </c>
      <c r="P165" s="339" t="s">
        <v>69</v>
      </c>
      <c r="Q165" s="340"/>
      <c r="R165" s="236" t="e">
        <f>AVERAGE(Bütünleme!Q6:Q85)*D165/100</f>
        <v>#DIV/0!</v>
      </c>
      <c r="S165" s="236" t="e">
        <f>AVERAGE(Bütünleme!Q6:Q85)*E165/100</f>
        <v>#DIV/0!</v>
      </c>
      <c r="T165" s="236" t="e">
        <f>AVERAGE(Bütünleme!Q6:Q85)*F165/100</f>
        <v>#DIV/0!</v>
      </c>
      <c r="U165" s="236" t="e">
        <f>AVERAGE(Bütünleme!Q6:Q85)*G165/100</f>
        <v>#DIV/0!</v>
      </c>
      <c r="V165" s="236" t="e">
        <f>AVERAGE(Bütünleme!Q6:Q85)*H165/100</f>
        <v>#DIV/0!</v>
      </c>
      <c r="W165" s="236" t="e">
        <f>AVERAGE(Bütünleme!Q6:Q85)*I165/100</f>
        <v>#DIV/0!</v>
      </c>
      <c r="X165" s="236" t="e">
        <f>AVERAGE(Bütünleme!Q6:Q85)*J165/100</f>
        <v>#DIV/0!</v>
      </c>
      <c r="Y165" s="236" t="e">
        <f>AVERAGE(Bütünleme!Q6:Q85)*K165/100</f>
        <v>#DIV/0!</v>
      </c>
      <c r="Z165" s="236" t="e">
        <f>AVERAGE(Bütünleme!Q6:Q85)*L165/100</f>
        <v>#DIV/0!</v>
      </c>
      <c r="AA165" s="236" t="e">
        <f>AVERAGE(Bütünleme!Q6:Q85)*M165/100</f>
        <v>#DIV/0!</v>
      </c>
      <c r="AB165" s="232">
        <f>'NOT Baremi'!P25</f>
        <v>0</v>
      </c>
    </row>
    <row r="166" spans="2:28" ht="13.8" x14ac:dyDescent="0.3">
      <c r="B166" s="339" t="s">
        <v>70</v>
      </c>
      <c r="C166" s="340"/>
      <c r="D166" s="241"/>
      <c r="E166" s="241"/>
      <c r="F166" s="241"/>
      <c r="G166" s="241"/>
      <c r="H166" s="241"/>
      <c r="I166" s="241"/>
      <c r="J166" s="241"/>
      <c r="K166" s="241"/>
      <c r="L166" s="241"/>
      <c r="M166" s="241"/>
      <c r="N166" s="236">
        <f t="shared" si="8"/>
        <v>0</v>
      </c>
      <c r="P166" s="339" t="s">
        <v>70</v>
      </c>
      <c r="Q166" s="340"/>
      <c r="R166" s="236" t="e">
        <f>AVERAGE(Bütünleme!R6:R85)*D166/100</f>
        <v>#DIV/0!</v>
      </c>
      <c r="S166" s="236" t="e">
        <f>AVERAGE(Bütünleme!R6:R85)*E166/100</f>
        <v>#DIV/0!</v>
      </c>
      <c r="T166" s="236" t="e">
        <f>AVERAGE(Bütünleme!R6:R85)*F166/100</f>
        <v>#DIV/0!</v>
      </c>
      <c r="U166" s="236" t="e">
        <f>AVERAGE(Bütünleme!R6:R85)*G166/100</f>
        <v>#DIV/0!</v>
      </c>
      <c r="V166" s="236" t="e">
        <f>AVERAGE(Bütünleme!R6:R85)*H166/100</f>
        <v>#DIV/0!</v>
      </c>
      <c r="W166" s="236" t="e">
        <f>AVERAGE(Bütünleme!R6:R85)*I166/100</f>
        <v>#DIV/0!</v>
      </c>
      <c r="X166" s="236" t="e">
        <f>AVERAGE(Bütünleme!R6:R85)*J166/100</f>
        <v>#DIV/0!</v>
      </c>
      <c r="Y166" s="236" t="e">
        <f>AVERAGE(Bütünleme!R6:R85)*K166/100</f>
        <v>#DIV/0!</v>
      </c>
      <c r="Z166" s="236" t="e">
        <f>AVERAGE(Bütünleme!R6:R85)*L166/100</f>
        <v>#DIV/0!</v>
      </c>
      <c r="AA166" s="236" t="e">
        <f>AVERAGE(Bütünleme!R6:R85)*M166/100</f>
        <v>#DIV/0!</v>
      </c>
      <c r="AB166" s="232">
        <f>'NOT Baremi'!Q25</f>
        <v>0</v>
      </c>
    </row>
    <row r="167" spans="2:28" ht="13.8" x14ac:dyDescent="0.3">
      <c r="B167" s="339" t="s">
        <v>71</v>
      </c>
      <c r="C167" s="340"/>
      <c r="D167" s="241"/>
      <c r="E167" s="241"/>
      <c r="F167" s="241"/>
      <c r="G167" s="241"/>
      <c r="H167" s="241"/>
      <c r="I167" s="241"/>
      <c r="J167" s="241"/>
      <c r="K167" s="241"/>
      <c r="L167" s="241"/>
      <c r="M167" s="241"/>
      <c r="N167" s="236">
        <f t="shared" si="8"/>
        <v>0</v>
      </c>
      <c r="P167" s="339" t="s">
        <v>71</v>
      </c>
      <c r="Q167" s="340"/>
      <c r="R167" s="236" t="e">
        <f>AVERAGE(Bütünleme!S6:S85)*D167/100</f>
        <v>#DIV/0!</v>
      </c>
      <c r="S167" s="236" t="e">
        <f>AVERAGE(Bütünleme!S6:S85)*E167/100</f>
        <v>#DIV/0!</v>
      </c>
      <c r="T167" s="236" t="e">
        <f>AVERAGE(Bütünleme!S6:S85)*F167/100</f>
        <v>#DIV/0!</v>
      </c>
      <c r="U167" s="236" t="e">
        <f>AVERAGE(Bütünleme!S6:S85)*G167/100</f>
        <v>#DIV/0!</v>
      </c>
      <c r="V167" s="236" t="e">
        <f>AVERAGE(Bütünleme!S6:S85)*H167/100</f>
        <v>#DIV/0!</v>
      </c>
      <c r="W167" s="236" t="e">
        <f>AVERAGE(Bütünleme!S6:S85)*I167/100</f>
        <v>#DIV/0!</v>
      </c>
      <c r="X167" s="236" t="e">
        <f>AVERAGE(Bütünleme!S6:S85)*J167/100</f>
        <v>#DIV/0!</v>
      </c>
      <c r="Y167" s="236" t="e">
        <f>AVERAGE(Bütünleme!S6:S85)*K167/100</f>
        <v>#DIV/0!</v>
      </c>
      <c r="Z167" s="236" t="e">
        <f>AVERAGE(Bütünleme!S6:S85)*L167/100</f>
        <v>#DIV/0!</v>
      </c>
      <c r="AA167" s="236" t="e">
        <f>AVERAGE(Bütünleme!S6:S85)*M167/100</f>
        <v>#DIV/0!</v>
      </c>
      <c r="AB167" s="232">
        <f>'NOT Baremi'!R25</f>
        <v>0</v>
      </c>
    </row>
    <row r="168" spans="2:28" ht="13.8" x14ac:dyDescent="0.3">
      <c r="B168" s="339" t="s">
        <v>72</v>
      </c>
      <c r="C168" s="340"/>
      <c r="D168" s="241"/>
      <c r="E168" s="241"/>
      <c r="F168" s="241"/>
      <c r="G168" s="241"/>
      <c r="H168" s="241"/>
      <c r="I168" s="241"/>
      <c r="J168" s="241"/>
      <c r="K168" s="241"/>
      <c r="L168" s="241"/>
      <c r="M168" s="241"/>
      <c r="N168" s="236">
        <f t="shared" si="8"/>
        <v>0</v>
      </c>
      <c r="P168" s="339" t="s">
        <v>72</v>
      </c>
      <c r="Q168" s="340"/>
      <c r="R168" s="236" t="e">
        <f>AVERAGE(Bütünleme!T6:T85)*D168/100</f>
        <v>#DIV/0!</v>
      </c>
      <c r="S168" s="236" t="e">
        <f>AVERAGE(Bütünleme!T6:T85)*E168/100</f>
        <v>#DIV/0!</v>
      </c>
      <c r="T168" s="236" t="e">
        <f>AVERAGE(Bütünleme!T6:T85)*F168/100</f>
        <v>#DIV/0!</v>
      </c>
      <c r="U168" s="236" t="e">
        <f>AVERAGE(Bütünleme!T6:T85)*G168/100</f>
        <v>#DIV/0!</v>
      </c>
      <c r="V168" s="236" t="e">
        <f>AVERAGE(Bütünleme!T6:T85)*H168/100</f>
        <v>#DIV/0!</v>
      </c>
      <c r="W168" s="236" t="e">
        <f>AVERAGE(Bütünleme!T6:T85)*I168/100</f>
        <v>#DIV/0!</v>
      </c>
      <c r="X168" s="236" t="e">
        <f>AVERAGE(Bütünleme!T6:T85)*J168/100</f>
        <v>#DIV/0!</v>
      </c>
      <c r="Y168" s="236" t="e">
        <f>AVERAGE(Bütünleme!T6:T85)*K168/100</f>
        <v>#DIV/0!</v>
      </c>
      <c r="Z168" s="236" t="e">
        <f>AVERAGE(Bütünleme!T6:T85)*L168/100</f>
        <v>#DIV/0!</v>
      </c>
      <c r="AA168" s="236" t="e">
        <f>AVERAGE(Bütünleme!T6:T85)*M168/100</f>
        <v>#DIV/0!</v>
      </c>
      <c r="AB168" s="232">
        <f>'NOT Baremi'!S25</f>
        <v>0</v>
      </c>
    </row>
    <row r="169" spans="2:28" ht="13.8" x14ac:dyDescent="0.3">
      <c r="B169" s="339" t="s">
        <v>73</v>
      </c>
      <c r="C169" s="340"/>
      <c r="D169" s="241"/>
      <c r="E169" s="241"/>
      <c r="F169" s="241"/>
      <c r="G169" s="241"/>
      <c r="H169" s="241"/>
      <c r="I169" s="241"/>
      <c r="J169" s="241"/>
      <c r="K169" s="241"/>
      <c r="L169" s="241"/>
      <c r="M169" s="241"/>
      <c r="N169" s="236">
        <f t="shared" si="8"/>
        <v>0</v>
      </c>
      <c r="P169" s="339" t="s">
        <v>73</v>
      </c>
      <c r="Q169" s="340"/>
      <c r="R169" s="236" t="e">
        <f>AVERAGE(Bütünleme!U6:U85)*D169/100</f>
        <v>#DIV/0!</v>
      </c>
      <c r="S169" s="236" t="e">
        <f>AVERAGE(Bütünleme!U6:U85)*E169/100</f>
        <v>#DIV/0!</v>
      </c>
      <c r="T169" s="236" t="e">
        <f>AVERAGE(Bütünleme!U6:U85)*F169/100</f>
        <v>#DIV/0!</v>
      </c>
      <c r="U169" s="236" t="e">
        <f>AVERAGE(Bütünleme!U6:U85)*G169/100</f>
        <v>#DIV/0!</v>
      </c>
      <c r="V169" s="236" t="e">
        <f>AVERAGE(Bütünleme!U6:U85)*H169/100</f>
        <v>#DIV/0!</v>
      </c>
      <c r="W169" s="236" t="e">
        <f>AVERAGE(Bütünleme!U6:U85)*I169/100</f>
        <v>#DIV/0!</v>
      </c>
      <c r="X169" s="236" t="e">
        <f>AVERAGE(Bütünleme!U6:U85)*J169/100</f>
        <v>#DIV/0!</v>
      </c>
      <c r="Y169" s="236" t="e">
        <f>AVERAGE(Bütünleme!U6:U85)*K169/100</f>
        <v>#DIV/0!</v>
      </c>
      <c r="Z169" s="236" t="e">
        <f>AVERAGE(Bütünleme!U6:U85)*L169/100</f>
        <v>#DIV/0!</v>
      </c>
      <c r="AA169" s="236" t="e">
        <f>AVERAGE(Bütünleme!U6:U85)*M169/100</f>
        <v>#DIV/0!</v>
      </c>
      <c r="AB169" s="232">
        <f>'NOT Baremi'!T25</f>
        <v>0</v>
      </c>
    </row>
    <row r="170" spans="2:28" ht="13.8" x14ac:dyDescent="0.3">
      <c r="B170" s="339" t="s">
        <v>74</v>
      </c>
      <c r="C170" s="340"/>
      <c r="D170" s="241"/>
      <c r="E170" s="241"/>
      <c r="F170" s="241"/>
      <c r="G170" s="241"/>
      <c r="H170" s="241"/>
      <c r="I170" s="241"/>
      <c r="J170" s="241"/>
      <c r="K170" s="241"/>
      <c r="L170" s="241"/>
      <c r="M170" s="241"/>
      <c r="N170" s="236">
        <f t="shared" si="8"/>
        <v>0</v>
      </c>
      <c r="P170" s="339" t="s">
        <v>74</v>
      </c>
      <c r="Q170" s="340"/>
      <c r="R170" s="236" t="e">
        <f>AVERAGE(Bütünleme!V6:V85)*D170/100</f>
        <v>#DIV/0!</v>
      </c>
      <c r="S170" s="236" t="e">
        <f>AVERAGE(Bütünleme!V6:V85)*E170/100</f>
        <v>#DIV/0!</v>
      </c>
      <c r="T170" s="236" t="e">
        <f>AVERAGE(Bütünleme!V6:V85)*F170/100</f>
        <v>#DIV/0!</v>
      </c>
      <c r="U170" s="236" t="e">
        <f>AVERAGE(Bütünleme!V6:V85)*G170/100</f>
        <v>#DIV/0!</v>
      </c>
      <c r="V170" s="236" t="e">
        <f>AVERAGE(Bütünleme!V6:V85)*H170/100</f>
        <v>#DIV/0!</v>
      </c>
      <c r="W170" s="236" t="e">
        <f>AVERAGE(Bütünleme!V6:V85)*I170/100</f>
        <v>#DIV/0!</v>
      </c>
      <c r="X170" s="236" t="e">
        <f>AVERAGE(Bütünleme!V6:V85)*J170/100</f>
        <v>#DIV/0!</v>
      </c>
      <c r="Y170" s="236" t="e">
        <f>AVERAGE(Bütünleme!V6:V85)*K170/100</f>
        <v>#DIV/0!</v>
      </c>
      <c r="Z170" s="236" t="e">
        <f>AVERAGE(Bütünleme!V6:V85)*L170/100</f>
        <v>#DIV/0!</v>
      </c>
      <c r="AA170" s="236" t="e">
        <f>AVERAGE(Bütünleme!V6:V85)*M170/100</f>
        <v>#DIV/0!</v>
      </c>
      <c r="AB170" s="232">
        <f>'NOT Baremi'!U25</f>
        <v>0</v>
      </c>
    </row>
    <row r="171" spans="2:28" ht="13.8" x14ac:dyDescent="0.3">
      <c r="B171" s="339" t="s">
        <v>75</v>
      </c>
      <c r="C171" s="340"/>
      <c r="D171" s="241"/>
      <c r="E171" s="241"/>
      <c r="F171" s="241"/>
      <c r="G171" s="241"/>
      <c r="H171" s="241"/>
      <c r="I171" s="241"/>
      <c r="J171" s="241"/>
      <c r="K171" s="241"/>
      <c r="L171" s="241"/>
      <c r="M171" s="241"/>
      <c r="N171" s="236">
        <f t="shared" si="8"/>
        <v>0</v>
      </c>
      <c r="P171" s="339" t="s">
        <v>75</v>
      </c>
      <c r="Q171" s="340"/>
      <c r="R171" s="236" t="e">
        <f>AVERAGE(Bütünleme!W6:W85)*D171/100</f>
        <v>#DIV/0!</v>
      </c>
      <c r="S171" s="236" t="e">
        <f>AVERAGE(Bütünleme!W6:W85)*E171/100</f>
        <v>#DIV/0!</v>
      </c>
      <c r="T171" s="236" t="e">
        <f>AVERAGE(Bütünleme!W6:W85)*F171/100</f>
        <v>#DIV/0!</v>
      </c>
      <c r="U171" s="236" t="e">
        <f>AVERAGE(Bütünleme!W6:W85)*G171/100</f>
        <v>#DIV/0!</v>
      </c>
      <c r="V171" s="236" t="e">
        <f>AVERAGE(Bütünleme!W6:W85)*H171/100</f>
        <v>#DIV/0!</v>
      </c>
      <c r="W171" s="236" t="e">
        <f>AVERAGE(Bütünleme!W6:W85)*I171/100</f>
        <v>#DIV/0!</v>
      </c>
      <c r="X171" s="236" t="e">
        <f>AVERAGE(Bütünleme!W6:W85)*J171/100</f>
        <v>#DIV/0!</v>
      </c>
      <c r="Y171" s="236" t="e">
        <f>AVERAGE(Bütünleme!W6:W85)*K171/100</f>
        <v>#DIV/0!</v>
      </c>
      <c r="Z171" s="236" t="e">
        <f>AVERAGE(Bütünleme!W6:W85)*L171/100</f>
        <v>#DIV/0!</v>
      </c>
      <c r="AA171" s="236" t="e">
        <f>AVERAGE(Bütünleme!W6:W85)*M171/100</f>
        <v>#DIV/0!</v>
      </c>
      <c r="AB171" s="232">
        <f>'NOT Baremi'!V25</f>
        <v>0</v>
      </c>
    </row>
    <row r="172" spans="2:28" ht="13.8" x14ac:dyDescent="0.3">
      <c r="B172" s="339" t="s">
        <v>76</v>
      </c>
      <c r="C172" s="340"/>
      <c r="D172" s="241"/>
      <c r="E172" s="241"/>
      <c r="F172" s="241"/>
      <c r="G172" s="241"/>
      <c r="H172" s="241"/>
      <c r="I172" s="241"/>
      <c r="J172" s="241"/>
      <c r="K172" s="241"/>
      <c r="L172" s="241"/>
      <c r="M172" s="241"/>
      <c r="N172" s="236">
        <f t="shared" si="8"/>
        <v>0</v>
      </c>
      <c r="P172" s="339" t="s">
        <v>76</v>
      </c>
      <c r="Q172" s="340"/>
      <c r="R172" s="236" t="e">
        <f>AVERAGE(Bütünleme!X6:X85)*D172/100</f>
        <v>#DIV/0!</v>
      </c>
      <c r="S172" s="236" t="e">
        <f>AVERAGE(Bütünleme!X6:X85)*E172/100</f>
        <v>#DIV/0!</v>
      </c>
      <c r="T172" s="236" t="e">
        <f>AVERAGE(Bütünleme!X6:X85)*F172/100</f>
        <v>#DIV/0!</v>
      </c>
      <c r="U172" s="236" t="e">
        <f>AVERAGE(Bütünleme!X6:X85)*G172/100</f>
        <v>#DIV/0!</v>
      </c>
      <c r="V172" s="236" t="e">
        <f>AVERAGE(Bütünleme!X6:X85)*H172/100</f>
        <v>#DIV/0!</v>
      </c>
      <c r="W172" s="236" t="e">
        <f>AVERAGE(Bütünleme!X6:X85)*I172/100</f>
        <v>#DIV/0!</v>
      </c>
      <c r="X172" s="236" t="e">
        <f>AVERAGE(Bütünleme!X6:X85)*J172/100</f>
        <v>#DIV/0!</v>
      </c>
      <c r="Y172" s="236" t="e">
        <f>AVERAGE(Bütünleme!X6:X85)*K172/100</f>
        <v>#DIV/0!</v>
      </c>
      <c r="Z172" s="236" t="e">
        <f>AVERAGE(Bütünleme!X6:X85)*L172/100</f>
        <v>#DIV/0!</v>
      </c>
      <c r="AA172" s="236" t="e">
        <f>AVERAGE(Bütünleme!X6:X85)*M172/100</f>
        <v>#DIV/0!</v>
      </c>
      <c r="AB172" s="232">
        <f>'NOT Baremi'!W25</f>
        <v>0</v>
      </c>
    </row>
    <row r="173" spans="2:28" ht="13.8" x14ac:dyDescent="0.3">
      <c r="B173" s="339" t="s">
        <v>77</v>
      </c>
      <c r="C173" s="340"/>
      <c r="D173" s="241"/>
      <c r="E173" s="241"/>
      <c r="F173" s="241"/>
      <c r="G173" s="241"/>
      <c r="H173" s="241"/>
      <c r="I173" s="241"/>
      <c r="J173" s="241"/>
      <c r="K173" s="241"/>
      <c r="L173" s="241"/>
      <c r="M173" s="241"/>
      <c r="N173" s="236">
        <f t="shared" si="8"/>
        <v>0</v>
      </c>
      <c r="P173" s="339" t="s">
        <v>77</v>
      </c>
      <c r="Q173" s="340"/>
      <c r="R173" s="236" t="e">
        <f>AVERAGE(Bütünleme!Y6:Y85)*D173/100</f>
        <v>#DIV/0!</v>
      </c>
      <c r="S173" s="236" t="e">
        <f>AVERAGE(Bütünleme!Y6:Y85)*E173/100</f>
        <v>#DIV/0!</v>
      </c>
      <c r="T173" s="236" t="e">
        <f>AVERAGE(Bütünleme!Y6:Y85)*F173/100</f>
        <v>#DIV/0!</v>
      </c>
      <c r="U173" s="236" t="e">
        <f>AVERAGE(Bütünleme!Y6:Y85)*G173/100</f>
        <v>#DIV/0!</v>
      </c>
      <c r="V173" s="236" t="e">
        <f>AVERAGE(Bütünleme!Y6:Y85)*H173/100</f>
        <v>#DIV/0!</v>
      </c>
      <c r="W173" s="236" t="e">
        <f>AVERAGE(Bütünleme!Y6:Y85)*I173/100</f>
        <v>#DIV/0!</v>
      </c>
      <c r="X173" s="236" t="e">
        <f>AVERAGE(Bütünleme!Y6:Y85)*J173/100</f>
        <v>#DIV/0!</v>
      </c>
      <c r="Y173" s="236" t="e">
        <f>AVERAGE(Bütünleme!Y6:Y85)*K173/100</f>
        <v>#DIV/0!</v>
      </c>
      <c r="Z173" s="236" t="e">
        <f>AVERAGE(Bütünleme!Y6:Y85)*L173/100</f>
        <v>#DIV/0!</v>
      </c>
      <c r="AA173" s="236" t="e">
        <f>AVERAGE(Bütünleme!Y6:Y85)*M173/100</f>
        <v>#DIV/0!</v>
      </c>
      <c r="AB173" s="232">
        <f>'NOT Baremi'!X25</f>
        <v>0</v>
      </c>
    </row>
    <row r="174" spans="2:28" ht="13.8" x14ac:dyDescent="0.3">
      <c r="B174" s="339" t="s">
        <v>86</v>
      </c>
      <c r="C174" s="340"/>
      <c r="D174" s="241"/>
      <c r="E174" s="241"/>
      <c r="F174" s="241"/>
      <c r="G174" s="241"/>
      <c r="H174" s="241"/>
      <c r="I174" s="241"/>
      <c r="J174" s="241"/>
      <c r="K174" s="241"/>
      <c r="L174" s="241"/>
      <c r="M174" s="241"/>
      <c r="N174" s="236">
        <f t="shared" si="8"/>
        <v>0</v>
      </c>
      <c r="P174" s="339" t="s">
        <v>86</v>
      </c>
      <c r="Q174" s="340"/>
      <c r="R174" s="236" t="e">
        <f>AVERAGE(Bütünleme!Z6:Z85)*D174/100</f>
        <v>#DIV/0!</v>
      </c>
      <c r="S174" s="236" t="e">
        <f>AVERAGE(Bütünleme!Z6:Z85)*E174/100</f>
        <v>#DIV/0!</v>
      </c>
      <c r="T174" s="236" t="e">
        <f>AVERAGE(Bütünleme!Z6:Z85)*F174/100</f>
        <v>#DIV/0!</v>
      </c>
      <c r="U174" s="236" t="e">
        <f>AVERAGE(Bütünleme!Z6:Z85)*G174/100</f>
        <v>#DIV/0!</v>
      </c>
      <c r="V174" s="236" t="e">
        <f>AVERAGE(Bütünleme!Z6:Z85)*H174/100</f>
        <v>#DIV/0!</v>
      </c>
      <c r="W174" s="236" t="e">
        <f>AVERAGE(Bütünleme!Z6:Z85)*I174/100</f>
        <v>#DIV/0!</v>
      </c>
      <c r="X174" s="236" t="e">
        <f>AVERAGE(Bütünleme!Z6:Z85)*J174/100</f>
        <v>#DIV/0!</v>
      </c>
      <c r="Y174" s="236" t="e">
        <f>AVERAGE(Bütünleme!Z6:Z85)*K174/100</f>
        <v>#DIV/0!</v>
      </c>
      <c r="Z174" s="236" t="e">
        <f>AVERAGE(Bütünleme!Z6:Z85)*L174/100</f>
        <v>#DIV/0!</v>
      </c>
      <c r="AA174" s="236" t="e">
        <f>AVERAGE(Bütünleme!Z6:Z85)*M174/100</f>
        <v>#DIV/0!</v>
      </c>
      <c r="AB174" s="232">
        <f>'NOT Baremi'!Y25</f>
        <v>0</v>
      </c>
    </row>
    <row r="175" spans="2:28" ht="13.8" x14ac:dyDescent="0.3">
      <c r="B175" s="339" t="s">
        <v>87</v>
      </c>
      <c r="C175" s="340"/>
      <c r="D175" s="241"/>
      <c r="E175" s="241"/>
      <c r="F175" s="241"/>
      <c r="G175" s="241"/>
      <c r="H175" s="241"/>
      <c r="I175" s="241"/>
      <c r="J175" s="241"/>
      <c r="K175" s="241"/>
      <c r="L175" s="241"/>
      <c r="M175" s="241"/>
      <c r="N175" s="236">
        <f t="shared" si="8"/>
        <v>0</v>
      </c>
      <c r="P175" s="339" t="s">
        <v>87</v>
      </c>
      <c r="Q175" s="340"/>
      <c r="R175" s="236" t="e">
        <f>AVERAGE(Bütünleme!AA6:AA85)*D175/100</f>
        <v>#DIV/0!</v>
      </c>
      <c r="S175" s="236" t="e">
        <f>AVERAGE(Bütünleme!AA6:AA85)*E175/100</f>
        <v>#DIV/0!</v>
      </c>
      <c r="T175" s="236" t="e">
        <f>AVERAGE(Bütünleme!AA6:AA85)*F175/100</f>
        <v>#DIV/0!</v>
      </c>
      <c r="U175" s="236" t="e">
        <f>AVERAGE(Bütünleme!AA6:AA85)*G175/100</f>
        <v>#DIV/0!</v>
      </c>
      <c r="V175" s="236" t="e">
        <f>AVERAGE(Bütünleme!AA6:AA85)*H175/100</f>
        <v>#DIV/0!</v>
      </c>
      <c r="W175" s="236" t="e">
        <f>AVERAGE(Bütünleme!AA6:AA85)*I175/100</f>
        <v>#DIV/0!</v>
      </c>
      <c r="X175" s="236" t="e">
        <f>AVERAGE(Bütünleme!AA6:AA85)*J175/100</f>
        <v>#DIV/0!</v>
      </c>
      <c r="Y175" s="236" t="e">
        <f>AVERAGE(Bütünleme!AA6:AA85)*K175/100</f>
        <v>#DIV/0!</v>
      </c>
      <c r="Z175" s="236" t="e">
        <f>AVERAGE(Bütünleme!AA6:AA85)*L175/100</f>
        <v>#DIV/0!</v>
      </c>
      <c r="AA175" s="236" t="e">
        <f>AVERAGE(Bütünleme!AA6:AA85)*M175/100</f>
        <v>#DIV/0!</v>
      </c>
      <c r="AB175" s="232">
        <f>'NOT Baremi'!Z25</f>
        <v>0</v>
      </c>
    </row>
    <row r="176" spans="2:28" ht="13.8" x14ac:dyDescent="0.3">
      <c r="B176" s="339" t="s">
        <v>88</v>
      </c>
      <c r="C176" s="340"/>
      <c r="D176" s="241"/>
      <c r="E176" s="241"/>
      <c r="F176" s="241"/>
      <c r="G176" s="241"/>
      <c r="H176" s="241"/>
      <c r="I176" s="241"/>
      <c r="J176" s="241"/>
      <c r="K176" s="241"/>
      <c r="L176" s="241"/>
      <c r="M176" s="241"/>
      <c r="N176" s="236">
        <f t="shared" si="8"/>
        <v>0</v>
      </c>
      <c r="P176" s="339" t="s">
        <v>88</v>
      </c>
      <c r="Q176" s="340"/>
      <c r="R176" s="237" t="e">
        <f>AVERAGE(Bütünleme!AB6:AB85)*D176/100</f>
        <v>#DIV/0!</v>
      </c>
      <c r="S176" s="236" t="e">
        <f>AVERAGE(Bütünleme!AB6:AB85)*E176/100</f>
        <v>#DIV/0!</v>
      </c>
      <c r="T176" s="236" t="e">
        <f>AVERAGE(Bütünleme!AB6:AB85)*F176/100</f>
        <v>#DIV/0!</v>
      </c>
      <c r="U176" s="236" t="e">
        <f>AVERAGE(Bütünleme!AB6:AB85)*G176/100</f>
        <v>#DIV/0!</v>
      </c>
      <c r="V176" s="236" t="e">
        <f>AVERAGE(Bütünleme!AB6:AB85)*H176/100</f>
        <v>#DIV/0!</v>
      </c>
      <c r="W176" s="236" t="e">
        <f>AVERAGE(Bütünleme!AB6:AB85)*I176/100</f>
        <v>#DIV/0!</v>
      </c>
      <c r="X176" s="236" t="e">
        <f>AVERAGE(Bütünleme!AB6:AB85)*J176/100</f>
        <v>#DIV/0!</v>
      </c>
      <c r="Y176" s="236" t="e">
        <f>AVERAGE(Bütünleme!AB6:AB85)*K176/100</f>
        <v>#DIV/0!</v>
      </c>
      <c r="Z176" s="236" t="e">
        <f>AVERAGE(Bütünleme!AB6:AB85)*L176/100</f>
        <v>#DIV/0!</v>
      </c>
      <c r="AA176" s="236" t="e">
        <f>AVERAGE(Bütünleme!AB6:AB85)*M176/100</f>
        <v>#DIV/0!</v>
      </c>
      <c r="AB176" s="232">
        <f>'NOT Baremi'!AA25</f>
        <v>0</v>
      </c>
    </row>
    <row r="177" spans="2:28" ht="13.8" x14ac:dyDescent="0.3">
      <c r="B177" s="339" t="s">
        <v>89</v>
      </c>
      <c r="C177" s="340"/>
      <c r="D177" s="241"/>
      <c r="E177" s="241"/>
      <c r="F177" s="241"/>
      <c r="G177" s="241"/>
      <c r="H177" s="241"/>
      <c r="I177" s="241"/>
      <c r="J177" s="241"/>
      <c r="K177" s="241"/>
      <c r="L177" s="241"/>
      <c r="M177" s="241"/>
      <c r="N177" s="236">
        <f t="shared" si="8"/>
        <v>0</v>
      </c>
      <c r="P177" s="339" t="s">
        <v>89</v>
      </c>
      <c r="Q177" s="340"/>
      <c r="R177" s="237" t="e">
        <f>AVERAGE(Bütünleme!AC6:AC85)*D177/100</f>
        <v>#DIV/0!</v>
      </c>
      <c r="S177" s="236" t="e">
        <f>AVERAGE(Bütünleme!AC6:AC85)*E177/100</f>
        <v>#DIV/0!</v>
      </c>
      <c r="T177" s="236" t="e">
        <f>AVERAGE(Bütünleme!AC6:AC85)*F177/100</f>
        <v>#DIV/0!</v>
      </c>
      <c r="U177" s="236" t="e">
        <f>AVERAGE(Bütünleme!AC6:AC85)*G177/100</f>
        <v>#DIV/0!</v>
      </c>
      <c r="V177" s="236" t="e">
        <f>AVERAGE(Bütünleme!AC6:AC85)*H177/100</f>
        <v>#DIV/0!</v>
      </c>
      <c r="W177" s="236" t="e">
        <f>AVERAGE(Bütünleme!AC6:AC85)*I177/100</f>
        <v>#DIV/0!</v>
      </c>
      <c r="X177" s="236" t="e">
        <f>AVERAGE(Bütünleme!AC6:AC85)*J177/100</f>
        <v>#DIV/0!</v>
      </c>
      <c r="Y177" s="236" t="e">
        <f>AVERAGE(Bütünleme!AC6:AC85)*K177/100</f>
        <v>#DIV/0!</v>
      </c>
      <c r="Z177" s="236" t="e">
        <f>AVERAGE(Bütünleme!AC6:AC85)*L177/100</f>
        <v>#DIV/0!</v>
      </c>
      <c r="AA177" s="236" t="e">
        <f>AVERAGE(Bütünleme!AC6:AC85)*M177/100</f>
        <v>#DIV/0!</v>
      </c>
      <c r="AB177" s="232">
        <f>'NOT Baremi'!AB25</f>
        <v>0</v>
      </c>
    </row>
    <row r="178" spans="2:28" ht="13.8" x14ac:dyDescent="0.3">
      <c r="B178" s="339" t="s">
        <v>90</v>
      </c>
      <c r="C178" s="340"/>
      <c r="D178" s="241"/>
      <c r="E178" s="241"/>
      <c r="F178" s="241"/>
      <c r="G178" s="241"/>
      <c r="H178" s="241"/>
      <c r="I178" s="241"/>
      <c r="J178" s="241"/>
      <c r="K178" s="241"/>
      <c r="L178" s="241"/>
      <c r="M178" s="241"/>
      <c r="N178" s="236">
        <f t="shared" si="8"/>
        <v>0</v>
      </c>
      <c r="P178" s="339" t="s">
        <v>90</v>
      </c>
      <c r="Q178" s="340"/>
      <c r="R178" s="237" t="e">
        <f>AVERAGE(Bütünleme!AD6:AD85)*D178/100</f>
        <v>#DIV/0!</v>
      </c>
      <c r="S178" s="236" t="e">
        <f>AVERAGE(Bütünleme!AD6:AD85)*E178/100</f>
        <v>#DIV/0!</v>
      </c>
      <c r="T178" s="236" t="e">
        <f>AVERAGE(Bütünleme!AD6:AD85)*F178/100</f>
        <v>#DIV/0!</v>
      </c>
      <c r="U178" s="236" t="e">
        <f>AVERAGE(Bütünleme!AD6:AD85)*G178/100</f>
        <v>#DIV/0!</v>
      </c>
      <c r="V178" s="236" t="e">
        <f>AVERAGE(Bütünleme!AD6:AD85)*H178/100</f>
        <v>#DIV/0!</v>
      </c>
      <c r="W178" s="236" t="e">
        <f>AVERAGE(Bütünleme!AD6:AD85)*I178/100</f>
        <v>#DIV/0!</v>
      </c>
      <c r="X178" s="236" t="e">
        <f>AVERAGE(Bütünleme!AD6:AD85)*J178/100</f>
        <v>#DIV/0!</v>
      </c>
      <c r="Y178" s="236" t="e">
        <f>AVERAGE(Bütünleme!AD6:AD85)*K178/100</f>
        <v>#DIV/0!</v>
      </c>
      <c r="Z178" s="236" t="e">
        <f>AVERAGE(Bütünleme!AD6:AD85)*L178/100</f>
        <v>#DIV/0!</v>
      </c>
      <c r="AA178" s="236" t="e">
        <f>AVERAGE(Bütünleme!AD6:AD85)*M178/100</f>
        <v>#DIV/0!</v>
      </c>
      <c r="AB178" s="232">
        <f>'NOT Baremi'!AC25</f>
        <v>0</v>
      </c>
    </row>
    <row r="179" spans="2:28" ht="13.8" x14ac:dyDescent="0.3">
      <c r="B179" s="339" t="s">
        <v>91</v>
      </c>
      <c r="C179" s="340"/>
      <c r="D179" s="241"/>
      <c r="E179" s="241"/>
      <c r="F179" s="241"/>
      <c r="G179" s="241"/>
      <c r="H179" s="241"/>
      <c r="I179" s="241"/>
      <c r="J179" s="241"/>
      <c r="K179" s="241"/>
      <c r="L179" s="241"/>
      <c r="M179" s="241"/>
      <c r="N179" s="236">
        <f t="shared" si="8"/>
        <v>0</v>
      </c>
      <c r="P179" s="339" t="s">
        <v>91</v>
      </c>
      <c r="Q179" s="340"/>
      <c r="R179" s="237" t="e">
        <f>AVERAGE(Bütünleme!AE6:AE85)*D179/100</f>
        <v>#DIV/0!</v>
      </c>
      <c r="S179" s="236" t="e">
        <f>AVERAGE(Bütünleme!AE6:AE85)*E179/100</f>
        <v>#DIV/0!</v>
      </c>
      <c r="T179" s="236" t="e">
        <f>AVERAGE(Bütünleme!AE6:AE85)*F179/100</f>
        <v>#DIV/0!</v>
      </c>
      <c r="U179" s="236" t="e">
        <f>AVERAGE(Bütünleme!AE6:AE85)*G179/100</f>
        <v>#DIV/0!</v>
      </c>
      <c r="V179" s="236" t="e">
        <f>AVERAGE(Bütünleme!AE6:AE85)*H179/100</f>
        <v>#DIV/0!</v>
      </c>
      <c r="W179" s="236" t="e">
        <f>AVERAGE(Bütünleme!AE6:AE85)*I179/100</f>
        <v>#DIV/0!</v>
      </c>
      <c r="X179" s="236" t="e">
        <f>AVERAGE(Bütünleme!AE6:AE85)*J179/100</f>
        <v>#DIV/0!</v>
      </c>
      <c r="Y179" s="236" t="e">
        <f>AVERAGE(Bütünleme!AE6:AE85)*K179/100</f>
        <v>#DIV/0!</v>
      </c>
      <c r="Z179" s="236" t="e">
        <f>AVERAGE(Bütünleme!AE6:AE85)*L179/100</f>
        <v>#DIV/0!</v>
      </c>
      <c r="AA179" s="236" t="e">
        <f>AVERAGE(Bütünleme!AE6:AE85)*M179/100</f>
        <v>#DIV/0!</v>
      </c>
      <c r="AB179" s="232">
        <f>'NOT Baremi'!AD25</f>
        <v>0</v>
      </c>
    </row>
    <row r="180" spans="2:28" ht="13.8" x14ac:dyDescent="0.3">
      <c r="B180" s="339" t="s">
        <v>92</v>
      </c>
      <c r="C180" s="340"/>
      <c r="D180" s="241"/>
      <c r="E180" s="241"/>
      <c r="F180" s="241"/>
      <c r="G180" s="241"/>
      <c r="H180" s="241"/>
      <c r="I180" s="241"/>
      <c r="J180" s="241"/>
      <c r="K180" s="241"/>
      <c r="L180" s="241"/>
      <c r="M180" s="241"/>
      <c r="N180" s="236">
        <f t="shared" si="8"/>
        <v>0</v>
      </c>
      <c r="P180" s="339" t="s">
        <v>92</v>
      </c>
      <c r="Q180" s="340"/>
      <c r="R180" s="237" t="e">
        <f>AVERAGE(Bütünleme!AF6:AF85)*D180/100</f>
        <v>#DIV/0!</v>
      </c>
      <c r="S180" s="236" t="e">
        <f>AVERAGE(Bütünleme!AF6:AF85)*E180/100</f>
        <v>#DIV/0!</v>
      </c>
      <c r="T180" s="236" t="e">
        <f>AVERAGE(Bütünleme!AF6:AF85)*F180/100</f>
        <v>#DIV/0!</v>
      </c>
      <c r="U180" s="236" t="e">
        <f>AVERAGE(Bütünleme!AF6:AF85)*G180/100</f>
        <v>#DIV/0!</v>
      </c>
      <c r="V180" s="236" t="e">
        <f>AVERAGE(Bütünleme!AF6:AF85)*H180/100</f>
        <v>#DIV/0!</v>
      </c>
      <c r="W180" s="236" t="e">
        <f>AVERAGE(Bütünleme!AF6:AF85)*I180/100</f>
        <v>#DIV/0!</v>
      </c>
      <c r="X180" s="236" t="e">
        <f>AVERAGE(Bütünleme!AF6:AF85)*J180/100</f>
        <v>#DIV/0!</v>
      </c>
      <c r="Y180" s="236" t="e">
        <f>AVERAGE(Bütünleme!AF6:AF85)*K180/100</f>
        <v>#DIV/0!</v>
      </c>
      <c r="Z180" s="236" t="e">
        <f>AVERAGE(Bütünleme!AF6:AF85)*L180/100</f>
        <v>#DIV/0!</v>
      </c>
      <c r="AA180" s="236" t="e">
        <f>AVERAGE(Bütünleme!AF6:AF85)*M180/100</f>
        <v>#DIV/0!</v>
      </c>
      <c r="AB180" s="232">
        <f>'NOT Baremi'!AE25</f>
        <v>0</v>
      </c>
    </row>
    <row r="181" spans="2:28" ht="13.8" x14ac:dyDescent="0.3">
      <c r="B181" s="339" t="s">
        <v>93</v>
      </c>
      <c r="C181" s="340"/>
      <c r="D181" s="241"/>
      <c r="E181" s="241"/>
      <c r="F181" s="241"/>
      <c r="G181" s="241"/>
      <c r="H181" s="241"/>
      <c r="I181" s="241"/>
      <c r="J181" s="241"/>
      <c r="K181" s="241"/>
      <c r="L181" s="241"/>
      <c r="M181" s="241"/>
      <c r="N181" s="236">
        <f t="shared" si="8"/>
        <v>0</v>
      </c>
      <c r="P181" s="339" t="s">
        <v>93</v>
      </c>
      <c r="Q181" s="340"/>
      <c r="R181" s="237" t="e">
        <f>AVERAGE(Bütünleme!AG6:AG85)*D181/100</f>
        <v>#DIV/0!</v>
      </c>
      <c r="S181" s="236" t="e">
        <f>AVERAGE(Bütünleme!AG6:AG85)*E181/100</f>
        <v>#DIV/0!</v>
      </c>
      <c r="T181" s="236" t="e">
        <f>AVERAGE(Bütünleme!AG6:AG85)*F181/100</f>
        <v>#DIV/0!</v>
      </c>
      <c r="U181" s="236" t="e">
        <f>AVERAGE(Bütünleme!AG6:AG85)*G181/100</f>
        <v>#DIV/0!</v>
      </c>
      <c r="V181" s="236" t="e">
        <f>AVERAGE(Bütünleme!AG6:AG85)*H181/100</f>
        <v>#DIV/0!</v>
      </c>
      <c r="W181" s="236" t="e">
        <f>AVERAGE(Bütünleme!AG6:AG85)*I181/100</f>
        <v>#DIV/0!</v>
      </c>
      <c r="X181" s="236" t="e">
        <f>AVERAGE(Bütünleme!AG6:AG85)*J181/100</f>
        <v>#DIV/0!</v>
      </c>
      <c r="Y181" s="236" t="e">
        <f>AVERAGE(Bütünleme!AG6:AG85)*K181/100</f>
        <v>#DIV/0!</v>
      </c>
      <c r="Z181" s="236" t="e">
        <f>AVERAGE(Bütünleme!AG6:AG85)*L181/100</f>
        <v>#DIV/0!</v>
      </c>
      <c r="AA181" s="236" t="e">
        <f>AVERAGE(Bütünleme!AG6:AG85)*M181/100</f>
        <v>#DIV/0!</v>
      </c>
      <c r="AB181" s="232">
        <f>'NOT Baremi'!AF25</f>
        <v>0</v>
      </c>
    </row>
    <row r="182" spans="2:28" ht="13.8" x14ac:dyDescent="0.3">
      <c r="B182" s="339" t="s">
        <v>94</v>
      </c>
      <c r="C182" s="340"/>
      <c r="D182" s="241"/>
      <c r="E182" s="241"/>
      <c r="F182" s="241"/>
      <c r="G182" s="241"/>
      <c r="H182" s="241"/>
      <c r="I182" s="241"/>
      <c r="J182" s="241"/>
      <c r="K182" s="241"/>
      <c r="L182" s="241"/>
      <c r="M182" s="241"/>
      <c r="N182" s="236">
        <f t="shared" si="8"/>
        <v>0</v>
      </c>
      <c r="P182" s="339" t="s">
        <v>94</v>
      </c>
      <c r="Q182" s="340"/>
      <c r="R182" s="237" t="e">
        <f>AVERAGE(Bütünleme!AH6:AH85)*D182/100</f>
        <v>#DIV/0!</v>
      </c>
      <c r="S182" s="236" t="e">
        <f>AVERAGE(Bütünleme!AH6:AH85)*E182/100</f>
        <v>#DIV/0!</v>
      </c>
      <c r="T182" s="236" t="e">
        <f>AVERAGE(Bütünleme!AH6:AH85)*F182/100</f>
        <v>#DIV/0!</v>
      </c>
      <c r="U182" s="236" t="e">
        <f>AVERAGE(Bütünleme!AH6:AH85)*G182/100</f>
        <v>#DIV/0!</v>
      </c>
      <c r="V182" s="236" t="e">
        <f>AVERAGE(Bütünleme!AH6:AH85)*H182/100</f>
        <v>#DIV/0!</v>
      </c>
      <c r="W182" s="236" t="e">
        <f>AVERAGE(Bütünleme!AH6:AH85)*I182/100</f>
        <v>#DIV/0!</v>
      </c>
      <c r="X182" s="236" t="e">
        <f>AVERAGE(Bütünleme!AH6:AH85)*J182/100</f>
        <v>#DIV/0!</v>
      </c>
      <c r="Y182" s="236" t="e">
        <f>AVERAGE(Bütünleme!AH6:AH85)*K182/100</f>
        <v>#DIV/0!</v>
      </c>
      <c r="Z182" s="236" t="e">
        <f>AVERAGE(Bütünleme!AH6:AH85)*L182/100</f>
        <v>#DIV/0!</v>
      </c>
      <c r="AA182" s="236" t="e">
        <f>AVERAGE(Bütünleme!AH6:AH85)*M182/100</f>
        <v>#DIV/0!</v>
      </c>
      <c r="AB182" s="232">
        <f>'NOT Baremi'!AG25</f>
        <v>0</v>
      </c>
    </row>
    <row r="183" spans="2:28" ht="13.8" x14ac:dyDescent="0.3">
      <c r="B183" s="339" t="s">
        <v>95</v>
      </c>
      <c r="C183" s="340"/>
      <c r="D183" s="241"/>
      <c r="E183" s="241"/>
      <c r="F183" s="241"/>
      <c r="G183" s="241"/>
      <c r="H183" s="241"/>
      <c r="I183" s="241"/>
      <c r="J183" s="241"/>
      <c r="K183" s="241"/>
      <c r="L183" s="241"/>
      <c r="M183" s="241"/>
      <c r="N183" s="236">
        <f t="shared" si="8"/>
        <v>0</v>
      </c>
      <c r="P183" s="339" t="s">
        <v>95</v>
      </c>
      <c r="Q183" s="340"/>
      <c r="R183" s="237" t="e">
        <f>AVERAGE(Bütünleme!AI6:AI85)*D183/100</f>
        <v>#DIV/0!</v>
      </c>
      <c r="S183" s="236" t="e">
        <f>AVERAGE(Bütünleme!AI6:AI85)*E183/100</f>
        <v>#DIV/0!</v>
      </c>
      <c r="T183" s="236" t="e">
        <f>AVERAGE(Bütünleme!AI6:AI85)*F183/100</f>
        <v>#DIV/0!</v>
      </c>
      <c r="U183" s="236" t="e">
        <f>AVERAGE(Bütünleme!AI6:AI85)*G183/100</f>
        <v>#DIV/0!</v>
      </c>
      <c r="V183" s="236" t="e">
        <f>AVERAGE(Bütünleme!AI6:AI85)*H183/100</f>
        <v>#DIV/0!</v>
      </c>
      <c r="W183" s="236" t="e">
        <f>AVERAGE(Bütünleme!AI6:AI85)*I183/100</f>
        <v>#DIV/0!</v>
      </c>
      <c r="X183" s="236" t="e">
        <f>AVERAGE(Bütünleme!AI6:AI85)*J183/100</f>
        <v>#DIV/0!</v>
      </c>
      <c r="Y183" s="236" t="e">
        <f>AVERAGE(Bütünleme!AI6:AI85)*K183/100</f>
        <v>#DIV/0!</v>
      </c>
      <c r="Z183" s="236" t="e">
        <f>AVERAGE(Bütünleme!AI6:AI85)*L183/100</f>
        <v>#DIV/0!</v>
      </c>
      <c r="AA183" s="236" t="e">
        <f>AVERAGE(Bütünleme!AI6:AI85)*M183/100</f>
        <v>#DIV/0!</v>
      </c>
      <c r="AB183" s="232">
        <f>'NOT Baremi'!AH25</f>
        <v>0</v>
      </c>
    </row>
    <row r="184" spans="2:28" ht="13.8" x14ac:dyDescent="0.3">
      <c r="B184" s="339" t="s">
        <v>96</v>
      </c>
      <c r="C184" s="340"/>
      <c r="D184" s="241"/>
      <c r="E184" s="241"/>
      <c r="F184" s="241"/>
      <c r="G184" s="241"/>
      <c r="H184" s="241"/>
      <c r="I184" s="241"/>
      <c r="J184" s="241"/>
      <c r="K184" s="241"/>
      <c r="L184" s="241"/>
      <c r="M184" s="241"/>
      <c r="N184" s="236">
        <f t="shared" si="8"/>
        <v>0</v>
      </c>
      <c r="P184" s="339" t="s">
        <v>96</v>
      </c>
      <c r="Q184" s="340"/>
      <c r="R184" s="237" t="e">
        <f>AVERAGE(Bütünleme!AJ6:AJ85)*D184/100</f>
        <v>#DIV/0!</v>
      </c>
      <c r="S184" s="236" t="e">
        <f>AVERAGE(Bütünleme!AJ6:AJ85)*E184/100</f>
        <v>#DIV/0!</v>
      </c>
      <c r="T184" s="236" t="e">
        <f>AVERAGE(Bütünleme!AJ6:AJ85)*F184/100</f>
        <v>#DIV/0!</v>
      </c>
      <c r="U184" s="236" t="e">
        <f>AVERAGE(Bütünleme!AJ6:AJ85)*G184/100</f>
        <v>#DIV/0!</v>
      </c>
      <c r="V184" s="236" t="e">
        <f>AVERAGE(Bütünleme!AJ6:AJ85)*H184/100</f>
        <v>#DIV/0!</v>
      </c>
      <c r="W184" s="236" t="e">
        <f>AVERAGE(Bütünleme!AJ6:AJ85)*I184/100</f>
        <v>#DIV/0!</v>
      </c>
      <c r="X184" s="236" t="e">
        <f>AVERAGE(Bütünleme!AJ6:AJ85)*J184/100</f>
        <v>#DIV/0!</v>
      </c>
      <c r="Y184" s="236" t="e">
        <f>AVERAGE(Bütünleme!AJ6:AJ85)*K184/100</f>
        <v>#DIV/0!</v>
      </c>
      <c r="Z184" s="236" t="e">
        <f>AVERAGE(Bütünleme!AJ6:AJ85)*L184/100</f>
        <v>#DIV/0!</v>
      </c>
      <c r="AA184" s="236" t="e">
        <f>AVERAGE(Bütünleme!AJ6:AJ85)*M184/100</f>
        <v>#DIV/0!</v>
      </c>
      <c r="AB184" s="232">
        <f>'NOT Baremi'!AI25</f>
        <v>0</v>
      </c>
    </row>
    <row r="185" spans="2:28" ht="13.8" x14ac:dyDescent="0.3">
      <c r="B185" s="339" t="s">
        <v>97</v>
      </c>
      <c r="C185" s="340"/>
      <c r="D185" s="241"/>
      <c r="E185" s="241"/>
      <c r="F185" s="241"/>
      <c r="G185" s="241"/>
      <c r="H185" s="241"/>
      <c r="I185" s="241"/>
      <c r="J185" s="241"/>
      <c r="K185" s="241"/>
      <c r="L185" s="241"/>
      <c r="M185" s="241"/>
      <c r="N185" s="236">
        <f t="shared" si="8"/>
        <v>0</v>
      </c>
      <c r="P185" s="339" t="s">
        <v>97</v>
      </c>
      <c r="Q185" s="340"/>
      <c r="R185" s="237" t="e">
        <f>AVERAGE(Bütünleme!AK6:AK85)*D185/100</f>
        <v>#DIV/0!</v>
      </c>
      <c r="S185" s="236" t="e">
        <f>AVERAGE(Bütünleme!AK6:AK85)*E185/100</f>
        <v>#DIV/0!</v>
      </c>
      <c r="T185" s="236" t="e">
        <f>AVERAGE(Bütünleme!AK6:AK85)*F185/100</f>
        <v>#DIV/0!</v>
      </c>
      <c r="U185" s="236" t="e">
        <f>AVERAGE(Bütünleme!AK6:AK85)*G185/100</f>
        <v>#DIV/0!</v>
      </c>
      <c r="V185" s="236" t="e">
        <f>AVERAGE(Bütünleme!AK6:AK85)*H185/100</f>
        <v>#DIV/0!</v>
      </c>
      <c r="W185" s="236" t="e">
        <f>AVERAGE(Bütünleme!AK6:AK85)*I185/100</f>
        <v>#DIV/0!</v>
      </c>
      <c r="X185" s="236" t="e">
        <f>AVERAGE(Bütünleme!AK6:AK85)*J185/100</f>
        <v>#DIV/0!</v>
      </c>
      <c r="Y185" s="236" t="e">
        <f>AVERAGE(Bütünleme!AK6:AK85)*K185/100</f>
        <v>#DIV/0!</v>
      </c>
      <c r="Z185" s="236" t="e">
        <f>AVERAGE(Bütünleme!AK6:AK85)*L185/100</f>
        <v>#DIV/0!</v>
      </c>
      <c r="AA185" s="236" t="e">
        <f>AVERAGE(Bütünleme!AK6:AK85)*M185/100</f>
        <v>#DIV/0!</v>
      </c>
      <c r="AB185" s="232">
        <f>'NOT Baremi'!AJ25</f>
        <v>0</v>
      </c>
    </row>
    <row r="186" spans="2:28" ht="13.8" x14ac:dyDescent="0.3">
      <c r="B186" s="339" t="s">
        <v>98</v>
      </c>
      <c r="C186" s="340"/>
      <c r="D186" s="241"/>
      <c r="E186" s="241"/>
      <c r="F186" s="241"/>
      <c r="G186" s="241"/>
      <c r="H186" s="241"/>
      <c r="I186" s="241"/>
      <c r="J186" s="241"/>
      <c r="K186" s="241"/>
      <c r="L186" s="241"/>
      <c r="M186" s="241"/>
      <c r="N186" s="236">
        <f t="shared" si="8"/>
        <v>0</v>
      </c>
      <c r="P186" s="339" t="s">
        <v>98</v>
      </c>
      <c r="Q186" s="340"/>
      <c r="R186" s="237" t="e">
        <f>AVERAGE(Bütünleme!AL6:AL85)*D186/100</f>
        <v>#DIV/0!</v>
      </c>
      <c r="S186" s="236" t="e">
        <f>AVERAGE(Bütünleme!AL6:AL85)*E186/100</f>
        <v>#DIV/0!</v>
      </c>
      <c r="T186" s="236" t="e">
        <f>AVERAGE(Bütünleme!AL6:AL85)*F186/100</f>
        <v>#DIV/0!</v>
      </c>
      <c r="U186" s="236" t="e">
        <f>AVERAGE(Bütünleme!AL6:AL85)*G186/100</f>
        <v>#DIV/0!</v>
      </c>
      <c r="V186" s="236" t="e">
        <f>AVERAGE(Bütünleme!AL6:AL85)*H186/100</f>
        <v>#DIV/0!</v>
      </c>
      <c r="W186" s="236" t="e">
        <f>AVERAGE(Bütünleme!AL6:AL85)*I186/100</f>
        <v>#DIV/0!</v>
      </c>
      <c r="X186" s="236" t="e">
        <f>AVERAGE(Bütünleme!AL6:AL85)*J186/100</f>
        <v>#DIV/0!</v>
      </c>
      <c r="Y186" s="236" t="e">
        <f>AVERAGE(Bütünleme!AL6:AL85)*K186/100</f>
        <v>#DIV/0!</v>
      </c>
      <c r="Z186" s="236" t="e">
        <f>AVERAGE(Bütünleme!AL6:AL85)*L186/100</f>
        <v>#DIV/0!</v>
      </c>
      <c r="AA186" s="236" t="e">
        <f>AVERAGE(Bütünleme!AL6:AL85)*M186/100</f>
        <v>#DIV/0!</v>
      </c>
      <c r="AB186" s="232">
        <f>'NOT Baremi'!AK25</f>
        <v>0</v>
      </c>
    </row>
    <row r="187" spans="2:28" ht="13.8" x14ac:dyDescent="0.3">
      <c r="B187" s="339" t="s">
        <v>99</v>
      </c>
      <c r="C187" s="340"/>
      <c r="D187" s="241"/>
      <c r="E187" s="241"/>
      <c r="F187" s="241"/>
      <c r="G187" s="241"/>
      <c r="H187" s="241"/>
      <c r="I187" s="241"/>
      <c r="J187" s="241"/>
      <c r="K187" s="241"/>
      <c r="L187" s="241"/>
      <c r="M187" s="241"/>
      <c r="N187" s="236">
        <f t="shared" si="8"/>
        <v>0</v>
      </c>
      <c r="P187" s="339" t="s">
        <v>99</v>
      </c>
      <c r="Q187" s="340"/>
      <c r="R187" s="237" t="e">
        <f>AVERAGE(Bütünleme!AM6:AM85)*D187/100</f>
        <v>#DIV/0!</v>
      </c>
      <c r="S187" s="236" t="e">
        <f>AVERAGE(Bütünleme!AM6:AM85)*E187/100</f>
        <v>#DIV/0!</v>
      </c>
      <c r="T187" s="236" t="e">
        <f>AVERAGE(Bütünleme!AM6:AM85)*F187/100</f>
        <v>#DIV/0!</v>
      </c>
      <c r="U187" s="236" t="e">
        <f>AVERAGE(Bütünleme!AM6:AM85)*G187/100</f>
        <v>#DIV/0!</v>
      </c>
      <c r="V187" s="236" t="e">
        <f>AVERAGE(Bütünleme!AM6:AM85)*H187/100</f>
        <v>#DIV/0!</v>
      </c>
      <c r="W187" s="236" t="e">
        <f>AVERAGE(Bütünleme!AM6:AM85)*I187/100</f>
        <v>#DIV/0!</v>
      </c>
      <c r="X187" s="236" t="e">
        <f>AVERAGE(Bütünleme!AM6:AM85)*J187/100</f>
        <v>#DIV/0!</v>
      </c>
      <c r="Y187" s="236" t="e">
        <f>AVERAGE(Bütünleme!AM6:AM85)*K187/100</f>
        <v>#DIV/0!</v>
      </c>
      <c r="Z187" s="236" t="e">
        <f>AVERAGE(Bütünleme!AM6:AM85)*L187/100</f>
        <v>#DIV/0!</v>
      </c>
      <c r="AA187" s="236" t="e">
        <f>AVERAGE(Bütünleme!AM6:AM85)*M187/100</f>
        <v>#DIV/0!</v>
      </c>
      <c r="AB187" s="232">
        <f>'NOT Baremi'!AL25</f>
        <v>0</v>
      </c>
    </row>
    <row r="188" spans="2:28" ht="13.8" x14ac:dyDescent="0.3">
      <c r="B188" s="339" t="s">
        <v>100</v>
      </c>
      <c r="C188" s="340"/>
      <c r="D188" s="241"/>
      <c r="E188" s="241"/>
      <c r="F188" s="241"/>
      <c r="G188" s="241"/>
      <c r="H188" s="241"/>
      <c r="I188" s="241"/>
      <c r="J188" s="241"/>
      <c r="K188" s="241"/>
      <c r="L188" s="241"/>
      <c r="M188" s="241"/>
      <c r="N188" s="236">
        <f t="shared" si="8"/>
        <v>0</v>
      </c>
      <c r="P188" s="339" t="s">
        <v>100</v>
      </c>
      <c r="Q188" s="340"/>
      <c r="R188" s="237" t="e">
        <f>AVERAGE(Bütünleme!AN6:AN85)*D188/100</f>
        <v>#DIV/0!</v>
      </c>
      <c r="S188" s="236" t="e">
        <f>AVERAGE(Bütünleme!AN6:AN85)*E188/100</f>
        <v>#DIV/0!</v>
      </c>
      <c r="T188" s="236" t="e">
        <f>AVERAGE(Bütünleme!AN6:AN85)*F188/100</f>
        <v>#DIV/0!</v>
      </c>
      <c r="U188" s="236" t="e">
        <f>AVERAGE(Bütünleme!AN6:AN85)*G188/100</f>
        <v>#DIV/0!</v>
      </c>
      <c r="V188" s="236" t="e">
        <f>AVERAGE(Bütünleme!AN6:AN85)*H188/100</f>
        <v>#DIV/0!</v>
      </c>
      <c r="W188" s="236" t="e">
        <f>AVERAGE(Bütünleme!AN6:AN85)*I188/100</f>
        <v>#DIV/0!</v>
      </c>
      <c r="X188" s="236" t="e">
        <f>AVERAGE(Bütünleme!AN6:AN85)*J188/100</f>
        <v>#DIV/0!</v>
      </c>
      <c r="Y188" s="236" t="e">
        <f>AVERAGE(Bütünleme!AN6:AN85)*K188/100</f>
        <v>#DIV/0!</v>
      </c>
      <c r="Z188" s="236" t="e">
        <f>AVERAGE(Bütünleme!AN6:AN85)*L188/100</f>
        <v>#DIV/0!</v>
      </c>
      <c r="AA188" s="236" t="e">
        <f>AVERAGE(Bütünleme!AN6:AN85)*M188/100</f>
        <v>#DIV/0!</v>
      </c>
      <c r="AB188" s="232">
        <f>'NOT Baremi'!AM25</f>
        <v>0</v>
      </c>
    </row>
    <row r="189" spans="2:28" ht="13.8" x14ac:dyDescent="0.3">
      <c r="B189" s="339" t="s">
        <v>101</v>
      </c>
      <c r="C189" s="340"/>
      <c r="D189" s="241"/>
      <c r="E189" s="241"/>
      <c r="F189" s="241"/>
      <c r="G189" s="241"/>
      <c r="H189" s="241"/>
      <c r="I189" s="241"/>
      <c r="J189" s="241"/>
      <c r="K189" s="241"/>
      <c r="L189" s="241"/>
      <c r="M189" s="241"/>
      <c r="N189" s="236">
        <f t="shared" si="8"/>
        <v>0</v>
      </c>
      <c r="P189" s="339" t="s">
        <v>101</v>
      </c>
      <c r="Q189" s="340"/>
      <c r="R189" s="237" t="e">
        <f>AVERAGE(Bütünleme!AO6:AO85)*D189/100</f>
        <v>#DIV/0!</v>
      </c>
      <c r="S189" s="236" t="e">
        <f>AVERAGE(Bütünleme!AO6:AO85)*E189/100</f>
        <v>#DIV/0!</v>
      </c>
      <c r="T189" s="236" t="e">
        <f>AVERAGE(Bütünleme!AO6:AO85)*F189/100</f>
        <v>#DIV/0!</v>
      </c>
      <c r="U189" s="236" t="e">
        <f>AVERAGE(Bütünleme!AO6:AO85)*G189/100</f>
        <v>#DIV/0!</v>
      </c>
      <c r="V189" s="236" t="e">
        <f>AVERAGE(Bütünleme!AO6:AO85)*H189/100</f>
        <v>#DIV/0!</v>
      </c>
      <c r="W189" s="236" t="e">
        <f>AVERAGE(Bütünleme!AO6:AO85)*I189/100</f>
        <v>#DIV/0!</v>
      </c>
      <c r="X189" s="236" t="e">
        <f>AVERAGE(Bütünleme!AO6:AO85)*J189/100</f>
        <v>#DIV/0!</v>
      </c>
      <c r="Y189" s="236" t="e">
        <f>AVERAGE(Bütünleme!AO6:AO85)*K189/100</f>
        <v>#DIV/0!</v>
      </c>
      <c r="Z189" s="236" t="e">
        <f>AVERAGE(Bütünleme!AO6:AO85)*L189/100</f>
        <v>#DIV/0!</v>
      </c>
      <c r="AA189" s="236" t="e">
        <f>AVERAGE(Bütünleme!AO6:AO85)*M189/100</f>
        <v>#DIV/0!</v>
      </c>
      <c r="AB189" s="232">
        <f>'NOT Baremi'!AN25</f>
        <v>0</v>
      </c>
    </row>
    <row r="190" spans="2:28" ht="13.8" x14ac:dyDescent="0.3">
      <c r="B190" s="339" t="s">
        <v>102</v>
      </c>
      <c r="C190" s="340"/>
      <c r="D190" s="241"/>
      <c r="E190" s="241"/>
      <c r="F190" s="241"/>
      <c r="G190" s="241"/>
      <c r="H190" s="241"/>
      <c r="I190" s="241"/>
      <c r="J190" s="241"/>
      <c r="K190" s="241"/>
      <c r="L190" s="241"/>
      <c r="M190" s="241"/>
      <c r="N190" s="236">
        <f t="shared" si="8"/>
        <v>0</v>
      </c>
      <c r="P190" s="339" t="s">
        <v>102</v>
      </c>
      <c r="Q190" s="340"/>
      <c r="R190" s="237" t="e">
        <f>AVERAGE(Bütünleme!AP6:AP85)*D190/100</f>
        <v>#DIV/0!</v>
      </c>
      <c r="S190" s="236" t="e">
        <f>AVERAGE(Bütünleme!AP6:AP85)*E190/100</f>
        <v>#DIV/0!</v>
      </c>
      <c r="T190" s="236" t="e">
        <f>AVERAGE(Bütünleme!AP6:AP85)*F190/100</f>
        <v>#DIV/0!</v>
      </c>
      <c r="U190" s="236" t="e">
        <f>AVERAGE(Bütünleme!AP6:AP85)*G190/100</f>
        <v>#DIV/0!</v>
      </c>
      <c r="V190" s="236" t="e">
        <f>AVERAGE(Bütünleme!AP6:AP85)*H190/100</f>
        <v>#DIV/0!</v>
      </c>
      <c r="W190" s="236" t="e">
        <f>AVERAGE(Bütünleme!AP6:AP85)*I190/100</f>
        <v>#DIV/0!</v>
      </c>
      <c r="X190" s="236" t="e">
        <f>AVERAGE(Bütünleme!AP6:AP85)*J190/100</f>
        <v>#DIV/0!</v>
      </c>
      <c r="Y190" s="236" t="e">
        <f>AVERAGE(Bütünleme!AP6:AP85)*K190/100</f>
        <v>#DIV/0!</v>
      </c>
      <c r="Z190" s="236" t="e">
        <f>AVERAGE(Bütünleme!AP6:AP85)*L190/100</f>
        <v>#DIV/0!</v>
      </c>
      <c r="AA190" s="236" t="e">
        <f>AVERAGE(Bütünleme!AP6:AP85)*M190/100</f>
        <v>#DIV/0!</v>
      </c>
      <c r="AB190" s="232">
        <f>'NOT Baremi'!AO25</f>
        <v>0</v>
      </c>
    </row>
    <row r="191" spans="2:28" ht="13.8" x14ac:dyDescent="0.3">
      <c r="B191" s="339" t="s">
        <v>103</v>
      </c>
      <c r="C191" s="340"/>
      <c r="D191" s="241"/>
      <c r="E191" s="241"/>
      <c r="F191" s="241"/>
      <c r="G191" s="241"/>
      <c r="H191" s="241"/>
      <c r="I191" s="241"/>
      <c r="J191" s="241"/>
      <c r="K191" s="241"/>
      <c r="L191" s="241"/>
      <c r="M191" s="241"/>
      <c r="N191" s="236">
        <f t="shared" si="8"/>
        <v>0</v>
      </c>
      <c r="P191" s="339" t="s">
        <v>103</v>
      </c>
      <c r="Q191" s="340"/>
      <c r="R191" s="237" t="e">
        <f>AVERAGE(Bütünleme!AQ6:AQ85)*D191/100</f>
        <v>#DIV/0!</v>
      </c>
      <c r="S191" s="236" t="e">
        <f>AVERAGE(Bütünleme!AQ6:AQ85)*E191/100</f>
        <v>#DIV/0!</v>
      </c>
      <c r="T191" s="236" t="e">
        <f>AVERAGE(Bütünleme!AQ6:AQ85)*F191/100</f>
        <v>#DIV/0!</v>
      </c>
      <c r="U191" s="236" t="e">
        <f>AVERAGE(Bütünleme!AQ6:AQ85)*G191/100</f>
        <v>#DIV/0!</v>
      </c>
      <c r="V191" s="236" t="e">
        <f>AVERAGE(Bütünleme!AQ6:AQ85)*H191/100</f>
        <v>#DIV/0!</v>
      </c>
      <c r="W191" s="236" t="e">
        <f>AVERAGE(Bütünleme!AQ6:AQ85)*I191/100</f>
        <v>#DIV/0!</v>
      </c>
      <c r="X191" s="236" t="e">
        <f>AVERAGE(Bütünleme!AQ6:AQ85)*J191/100</f>
        <v>#DIV/0!</v>
      </c>
      <c r="Y191" s="236" t="e">
        <f>AVERAGE(Bütünleme!AQ6:AQ85)*K191/100</f>
        <v>#DIV/0!</v>
      </c>
      <c r="Z191" s="236" t="e">
        <f>AVERAGE(Bütünleme!AQ6:AQ85)*L191/100</f>
        <v>#DIV/0!</v>
      </c>
      <c r="AA191" s="236" t="e">
        <f>AVERAGE(Bütünleme!AQ6:AQ85)*M191/100</f>
        <v>#DIV/0!</v>
      </c>
      <c r="AB191" s="232">
        <f>'NOT Baremi'!AP25</f>
        <v>0</v>
      </c>
    </row>
    <row r="192" spans="2:28" ht="13.8" x14ac:dyDescent="0.3">
      <c r="B192" s="339" t="s">
        <v>104</v>
      </c>
      <c r="C192" s="340"/>
      <c r="D192" s="241"/>
      <c r="E192" s="241"/>
      <c r="F192" s="241"/>
      <c r="G192" s="241"/>
      <c r="H192" s="241"/>
      <c r="I192" s="241"/>
      <c r="J192" s="241"/>
      <c r="K192" s="241"/>
      <c r="L192" s="241"/>
      <c r="M192" s="241"/>
      <c r="N192" s="236">
        <f t="shared" si="8"/>
        <v>0</v>
      </c>
      <c r="P192" s="339" t="s">
        <v>104</v>
      </c>
      <c r="Q192" s="340"/>
      <c r="R192" s="237" t="e">
        <f>AVERAGE(Bütünleme!AR6:AR85)*D192/100</f>
        <v>#DIV/0!</v>
      </c>
      <c r="S192" s="236" t="e">
        <f>AVERAGE(Bütünleme!AR6:AR85)*E192/100</f>
        <v>#DIV/0!</v>
      </c>
      <c r="T192" s="236" t="e">
        <f>AVERAGE(Bütünleme!AR6:AR85)*F192/100</f>
        <v>#DIV/0!</v>
      </c>
      <c r="U192" s="236" t="e">
        <f>AVERAGE(Bütünleme!AR6:AR85)*G192/100</f>
        <v>#DIV/0!</v>
      </c>
      <c r="V192" s="236" t="e">
        <f>AVERAGE(Bütünleme!AR6:AR85)*H192/100</f>
        <v>#DIV/0!</v>
      </c>
      <c r="W192" s="236" t="e">
        <f>AVERAGE(Bütünleme!AR6:AR85)*I192/100</f>
        <v>#DIV/0!</v>
      </c>
      <c r="X192" s="236" t="e">
        <f>AVERAGE(Bütünleme!AR6:AR85)*J192/100</f>
        <v>#DIV/0!</v>
      </c>
      <c r="Y192" s="236" t="e">
        <f>AVERAGE(Bütünleme!AR6:AR85)*K192/100</f>
        <v>#DIV/0!</v>
      </c>
      <c r="Z192" s="236" t="e">
        <f>AVERAGE(Bütünleme!AR6:AR85)*L192/100</f>
        <v>#DIV/0!</v>
      </c>
      <c r="AA192" s="236" t="e">
        <f>AVERAGE(Bütünleme!AR6:AR85)*M192/100</f>
        <v>#DIV/0!</v>
      </c>
      <c r="AB192" s="232">
        <f>'NOT Baremi'!AQ25</f>
        <v>0</v>
      </c>
    </row>
    <row r="193" spans="2:28" ht="13.8" x14ac:dyDescent="0.3">
      <c r="B193" s="339" t="s">
        <v>105</v>
      </c>
      <c r="C193" s="340"/>
      <c r="D193" s="241"/>
      <c r="E193" s="241"/>
      <c r="F193" s="241"/>
      <c r="G193" s="241"/>
      <c r="H193" s="241"/>
      <c r="I193" s="241"/>
      <c r="J193" s="241"/>
      <c r="K193" s="241"/>
      <c r="L193" s="241"/>
      <c r="M193" s="241"/>
      <c r="N193" s="236">
        <f t="shared" si="8"/>
        <v>0</v>
      </c>
      <c r="P193" s="339" t="s">
        <v>105</v>
      </c>
      <c r="Q193" s="340"/>
      <c r="R193" s="237" t="e">
        <f>AVERAGE(Bütünleme!AS6:AS85)*D193/100</f>
        <v>#DIV/0!</v>
      </c>
      <c r="S193" s="236" t="e">
        <f>AVERAGE(Bütünleme!AS6:AS85)*E193/100</f>
        <v>#DIV/0!</v>
      </c>
      <c r="T193" s="236" t="e">
        <f>AVERAGE(Bütünleme!AS6:AS85)*F193/100</f>
        <v>#DIV/0!</v>
      </c>
      <c r="U193" s="236" t="e">
        <f>AVERAGE(Bütünleme!AS6:AS85)*G193/100</f>
        <v>#DIV/0!</v>
      </c>
      <c r="V193" s="236" t="e">
        <f>AVERAGE(Bütünleme!AS6:AS85)*H193/100</f>
        <v>#DIV/0!</v>
      </c>
      <c r="W193" s="236" t="e">
        <f>AVERAGE(Bütünleme!AS6:AS85)*I193/100</f>
        <v>#DIV/0!</v>
      </c>
      <c r="X193" s="236" t="e">
        <f>AVERAGE(Bütünleme!AS6:AS85)*J193/100</f>
        <v>#DIV/0!</v>
      </c>
      <c r="Y193" s="236" t="e">
        <f>AVERAGE(Bütünleme!AS6:AS85)*K193/100</f>
        <v>#DIV/0!</v>
      </c>
      <c r="Z193" s="236" t="e">
        <f>AVERAGE(Bütünleme!AS6:AS85)*L193/100</f>
        <v>#DIV/0!</v>
      </c>
      <c r="AA193" s="236" t="e">
        <f>AVERAGE(Bütünleme!AS6:AS85)*M193/100</f>
        <v>#DIV/0!</v>
      </c>
      <c r="AB193" s="232">
        <f>'NOT Baremi'!AR25</f>
        <v>0</v>
      </c>
    </row>
    <row r="194" spans="2:28" ht="13.8" x14ac:dyDescent="0.3">
      <c r="B194" s="238"/>
      <c r="C194" s="238"/>
      <c r="P194" s="339" t="s">
        <v>80</v>
      </c>
      <c r="Q194" s="340"/>
      <c r="R194" s="236">
        <f>COUNTA(D154:D193)</f>
        <v>0</v>
      </c>
      <c r="S194" s="236">
        <f t="shared" ref="S194:AA194" si="9">COUNTA(E154:E193)</f>
        <v>0</v>
      </c>
      <c r="T194" s="236">
        <f t="shared" si="9"/>
        <v>0</v>
      </c>
      <c r="U194" s="236">
        <f t="shared" si="9"/>
        <v>0</v>
      </c>
      <c r="V194" s="236">
        <f t="shared" si="9"/>
        <v>0</v>
      </c>
      <c r="W194" s="236">
        <f t="shared" si="9"/>
        <v>0</v>
      </c>
      <c r="X194" s="236">
        <f t="shared" si="9"/>
        <v>0</v>
      </c>
      <c r="Y194" s="236">
        <f t="shared" si="9"/>
        <v>0</v>
      </c>
      <c r="Z194" s="236">
        <f t="shared" si="9"/>
        <v>0</v>
      </c>
      <c r="AA194" s="236">
        <f t="shared" si="9"/>
        <v>0</v>
      </c>
      <c r="AB194" s="236"/>
    </row>
    <row r="195" spans="2:28" ht="13.8" x14ac:dyDescent="0.3">
      <c r="B195" s="238"/>
      <c r="C195" s="238"/>
      <c r="P195" s="339" t="s">
        <v>79</v>
      </c>
      <c r="Q195" s="340"/>
      <c r="R195" s="239" t="e" cm="1">
        <f t="array" ref="R195">(AVERAGE(IF(D154:D193&lt;&gt;0,R154:R193)))*100/(AVERAGE(IF(D154:D193&lt;&gt;0,AB154:AB193)))</f>
        <v>#DIV/0!</v>
      </c>
      <c r="S195" s="239" t="e" cm="1">
        <f t="array" ref="S195">(AVERAGE(IF(E154:E193&lt;&gt;0,S154:S193)))*100/(AVERAGE(IF(E154:E193&lt;&gt;0,AB154:AB193)))</f>
        <v>#DIV/0!</v>
      </c>
      <c r="T195" s="239" t="e" cm="1">
        <f t="array" ref="T195">(AVERAGE(IF(F154:F193&lt;&gt;0,T154:T193)))*100/(AVERAGE(IF(F154:F193&lt;&gt;0,AB154:AB193)))</f>
        <v>#DIV/0!</v>
      </c>
      <c r="U195" s="239" t="e" cm="1">
        <f t="array" ref="U195">(AVERAGE(IF(G154:G193&lt;&gt;0,U154:U193)))*100/(AVERAGE(IF(G154:G193&lt;&gt;0,AB154:AB193)))</f>
        <v>#DIV/0!</v>
      </c>
      <c r="V195" s="239" t="e" cm="1">
        <f t="array" ref="V195">(AVERAGE(IF(H154:H193&lt;&gt;0,V154:V193)))*100/(AVERAGE(IF(H154:H193&lt;&gt;0,AB154:AB193)))</f>
        <v>#DIV/0!</v>
      </c>
      <c r="W195" s="239" t="e" cm="1">
        <f t="array" ref="W195">(AVERAGE(IF(I154:I193&lt;&gt;0,W154:W193)))*100/(AVERAGE(IF(I154:I193&lt;&gt;0,AB154:AB193)))</f>
        <v>#DIV/0!</v>
      </c>
      <c r="X195" s="239" t="e" cm="1">
        <f t="array" ref="X195">(AVERAGE(IF(J154:J193&lt;&gt;0,X154:X193)))*100/(AVERAGE(IF(J154:J193&lt;&gt;0,AB154:AB193)))</f>
        <v>#DIV/0!</v>
      </c>
      <c r="Y195" s="239" t="e" cm="1">
        <f t="array" ref="Y195">(AVERAGE(IF(K154:K193&lt;&gt;0,Y154:Y193)))*100/(AVERAGE(IF(K154:K193&lt;&gt;0,AB154:AB193)))</f>
        <v>#DIV/0!</v>
      </c>
      <c r="Z195" s="239" t="e" cm="1">
        <f t="array" ref="Z195">(AVERAGE(IF(L154:L193&lt;&gt;0,Z154:Z193)))*100/(AVERAGE(IF(L154:L193&lt;&gt;0,AB154:AB193)))</f>
        <v>#DIV/0!</v>
      </c>
      <c r="AA195" s="239" t="e" cm="1">
        <f t="array" ref="AA195">(AVERAGE(IF(M154:M193&lt;&gt;0,AA154:AA193)))*100/(AVERAGE(IF(M154:M193&lt;&gt;0,AB154:AB193)))</f>
        <v>#DIV/0!</v>
      </c>
      <c r="AB195" s="236"/>
    </row>
    <row r="197" spans="2:28" ht="13.8" x14ac:dyDescent="0.3">
      <c r="B197" s="348" t="s">
        <v>44</v>
      </c>
      <c r="C197" s="109"/>
      <c r="N197" s="348" t="s">
        <v>43</v>
      </c>
    </row>
    <row r="198" spans="2:28" ht="13.8" x14ac:dyDescent="0.3">
      <c r="B198" s="348"/>
      <c r="C198" s="109"/>
      <c r="N198" s="348"/>
    </row>
    <row r="200" spans="2:28" ht="13.8" x14ac:dyDescent="0.3">
      <c r="B200" s="238"/>
      <c r="C200" s="238"/>
    </row>
    <row r="201" spans="2:28" ht="13.8" x14ac:dyDescent="0.3">
      <c r="B201" s="238"/>
      <c r="C201" s="238"/>
    </row>
    <row r="202" spans="2:28" ht="13.8" x14ac:dyDescent="0.3">
      <c r="B202" s="238"/>
      <c r="C202" s="238"/>
    </row>
    <row r="203" spans="2:28" ht="13.8" x14ac:dyDescent="0.3">
      <c r="B203" s="238"/>
      <c r="C203" s="238"/>
    </row>
    <row r="204" spans="2:28" ht="13.8" x14ac:dyDescent="0.3">
      <c r="B204" s="238"/>
      <c r="C204" s="238"/>
    </row>
    <row r="205" spans="2:28" ht="13.8" x14ac:dyDescent="0.3">
      <c r="B205" s="238"/>
      <c r="C205" s="238"/>
    </row>
  </sheetData>
  <sheetProtection sheet="1" objects="1" scenarios="1" selectLockedCells="1"/>
  <mergeCells count="348">
    <mergeCell ref="P14:AB14"/>
    <mergeCell ref="B197:B198"/>
    <mergeCell ref="N197:N198"/>
    <mergeCell ref="B16:C16"/>
    <mergeCell ref="B17:C17"/>
    <mergeCell ref="B18:C18"/>
    <mergeCell ref="B19:C19"/>
    <mergeCell ref="B20:C20"/>
    <mergeCell ref="B21:C21"/>
    <mergeCell ref="B93:C93"/>
    <mergeCell ref="B94:C94"/>
    <mergeCell ref="B95:C95"/>
    <mergeCell ref="B96:C96"/>
    <mergeCell ref="B113:C113"/>
    <mergeCell ref="B97:C97"/>
    <mergeCell ref="B88:C88"/>
    <mergeCell ref="B89:C89"/>
    <mergeCell ref="B90:C90"/>
    <mergeCell ref="B91:C91"/>
    <mergeCell ref="B48:C48"/>
    <mergeCell ref="B49:C49"/>
    <mergeCell ref="B50:C50"/>
    <mergeCell ref="B51:C51"/>
    <mergeCell ref="B52:C52"/>
    <mergeCell ref="B84:C84"/>
    <mergeCell ref="B85:C85"/>
    <mergeCell ref="B86:C86"/>
    <mergeCell ref="B87:C87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53:C53"/>
    <mergeCell ref="B54:C54"/>
    <mergeCell ref="B64:C64"/>
    <mergeCell ref="B65:C65"/>
    <mergeCell ref="B2:N2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5:C15"/>
    <mergeCell ref="B14:N14"/>
    <mergeCell ref="C13:N13"/>
    <mergeCell ref="P34:Q34"/>
    <mergeCell ref="P35:Q35"/>
    <mergeCell ref="P57:Q57"/>
    <mergeCell ref="P56:Q56"/>
    <mergeCell ref="P29:Q29"/>
    <mergeCell ref="P30:Q30"/>
    <mergeCell ref="P31:Q31"/>
    <mergeCell ref="P32:Q32"/>
    <mergeCell ref="P33:Q33"/>
    <mergeCell ref="P51:Q51"/>
    <mergeCell ref="P52:Q52"/>
    <mergeCell ref="P53:Q53"/>
    <mergeCell ref="P54:Q54"/>
    <mergeCell ref="P55:Q55"/>
    <mergeCell ref="P24:Q24"/>
    <mergeCell ref="P25:Q25"/>
    <mergeCell ref="P26:Q26"/>
    <mergeCell ref="P27:Q27"/>
    <mergeCell ref="P28:Q28"/>
    <mergeCell ref="P19:Q19"/>
    <mergeCell ref="P20:Q20"/>
    <mergeCell ref="P21:Q21"/>
    <mergeCell ref="P22:Q22"/>
    <mergeCell ref="P23:Q23"/>
    <mergeCell ref="P15:Q15"/>
    <mergeCell ref="P16:Q16"/>
    <mergeCell ref="P17:Q17"/>
    <mergeCell ref="P18:Q18"/>
    <mergeCell ref="B55:C55"/>
    <mergeCell ref="B60:N60"/>
    <mergeCell ref="B61:C61"/>
    <mergeCell ref="B62:C62"/>
    <mergeCell ref="B63:C63"/>
    <mergeCell ref="P36:Q36"/>
    <mergeCell ref="P37:Q37"/>
    <mergeCell ref="P38:Q38"/>
    <mergeCell ref="P39:Q39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107:C107"/>
    <mergeCell ref="B108:C108"/>
    <mergeCell ref="B106:N106"/>
    <mergeCell ref="B128:C128"/>
    <mergeCell ref="B124:C124"/>
    <mergeCell ref="B125:C125"/>
    <mergeCell ref="B126:C126"/>
    <mergeCell ref="B127:C127"/>
    <mergeCell ref="B92:C92"/>
    <mergeCell ref="B98:C98"/>
    <mergeCell ref="B99:C99"/>
    <mergeCell ref="B100:C100"/>
    <mergeCell ref="B101:C101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47:C14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87:C187"/>
    <mergeCell ref="B188:C188"/>
    <mergeCell ref="B189:C189"/>
    <mergeCell ref="B190:C190"/>
    <mergeCell ref="B191:C191"/>
    <mergeCell ref="B192:C192"/>
    <mergeCell ref="B193:C193"/>
    <mergeCell ref="B152:N152"/>
    <mergeCell ref="B153:C153"/>
    <mergeCell ref="B154:C154"/>
    <mergeCell ref="B155:C155"/>
    <mergeCell ref="B156:C156"/>
    <mergeCell ref="B157:C157"/>
    <mergeCell ref="B158:C158"/>
    <mergeCell ref="B159:C159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P61:Q61"/>
    <mergeCell ref="P62:Q62"/>
    <mergeCell ref="P63:Q63"/>
    <mergeCell ref="P64:Q64"/>
    <mergeCell ref="P65:Q65"/>
    <mergeCell ref="P66:Q66"/>
    <mergeCell ref="P67:Q67"/>
    <mergeCell ref="P68:Q68"/>
    <mergeCell ref="P60:AB60"/>
    <mergeCell ref="P69:Q69"/>
    <mergeCell ref="P70:Q70"/>
    <mergeCell ref="P71:Q71"/>
    <mergeCell ref="P72:Q72"/>
    <mergeCell ref="P73:Q73"/>
    <mergeCell ref="P74:Q74"/>
    <mergeCell ref="P75:Q75"/>
    <mergeCell ref="P76:Q76"/>
    <mergeCell ref="P77:Q77"/>
    <mergeCell ref="P78:Q78"/>
    <mergeCell ref="P79:Q79"/>
    <mergeCell ref="P80:Q80"/>
    <mergeCell ref="P81:Q81"/>
    <mergeCell ref="P82:Q82"/>
    <mergeCell ref="P83:Q83"/>
    <mergeCell ref="P84:Q84"/>
    <mergeCell ref="P85:Q85"/>
    <mergeCell ref="P86:Q86"/>
    <mergeCell ref="P87:Q87"/>
    <mergeCell ref="P88:Q88"/>
    <mergeCell ref="P89:Q89"/>
    <mergeCell ref="P90:Q90"/>
    <mergeCell ref="P91:Q91"/>
    <mergeCell ref="P92:Q92"/>
    <mergeCell ref="P93:Q93"/>
    <mergeCell ref="P94:Q94"/>
    <mergeCell ref="P95:Q95"/>
    <mergeCell ref="P96:Q96"/>
    <mergeCell ref="P97:Q97"/>
    <mergeCell ref="P98:Q98"/>
    <mergeCell ref="P99:Q99"/>
    <mergeCell ref="P100:Q100"/>
    <mergeCell ref="P101:Q101"/>
    <mergeCell ref="P102:Q102"/>
    <mergeCell ref="P103:Q103"/>
    <mergeCell ref="P106:AB106"/>
    <mergeCell ref="P107:Q107"/>
    <mergeCell ref="P108:Q108"/>
    <mergeCell ref="P109:Q109"/>
    <mergeCell ref="P110:Q110"/>
    <mergeCell ref="P111:Q111"/>
    <mergeCell ref="P112:Q112"/>
    <mergeCell ref="P113:Q113"/>
    <mergeCell ref="P114:Q114"/>
    <mergeCell ref="P115:Q115"/>
    <mergeCell ref="P116:Q116"/>
    <mergeCell ref="P117:Q117"/>
    <mergeCell ref="P118:Q118"/>
    <mergeCell ref="P119:Q119"/>
    <mergeCell ref="P120:Q120"/>
    <mergeCell ref="P121:Q121"/>
    <mergeCell ref="P122:Q122"/>
    <mergeCell ref="P123:Q123"/>
    <mergeCell ref="P124:Q124"/>
    <mergeCell ref="P125:Q125"/>
    <mergeCell ref="P126:Q126"/>
    <mergeCell ref="P127:Q127"/>
    <mergeCell ref="P128:Q128"/>
    <mergeCell ref="P129:Q129"/>
    <mergeCell ref="P130:Q130"/>
    <mergeCell ref="P131:Q131"/>
    <mergeCell ref="P132:Q132"/>
    <mergeCell ref="P133:Q133"/>
    <mergeCell ref="P134:Q134"/>
    <mergeCell ref="P135:Q135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2:AB152"/>
    <mergeCell ref="P153:Q153"/>
    <mergeCell ref="P154:Q154"/>
    <mergeCell ref="P155:Q155"/>
    <mergeCell ref="P156:Q156"/>
    <mergeCell ref="P157:Q157"/>
    <mergeCell ref="P158:Q158"/>
    <mergeCell ref="P159:Q159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P170:Q170"/>
    <mergeCell ref="P171:Q171"/>
    <mergeCell ref="P172:Q172"/>
    <mergeCell ref="P173:Q173"/>
    <mergeCell ref="P174:Q174"/>
    <mergeCell ref="P175:Q175"/>
    <mergeCell ref="P176:Q176"/>
    <mergeCell ref="P177:Q177"/>
    <mergeCell ref="P178:Q178"/>
    <mergeCell ref="P188:Q188"/>
    <mergeCell ref="P189:Q189"/>
    <mergeCell ref="P190:Q190"/>
    <mergeCell ref="P191:Q191"/>
    <mergeCell ref="P192:Q192"/>
    <mergeCell ref="P193:Q193"/>
    <mergeCell ref="P194:Q194"/>
    <mergeCell ref="P195:Q195"/>
    <mergeCell ref="P179:Q179"/>
    <mergeCell ref="P180:Q180"/>
    <mergeCell ref="P181:Q181"/>
    <mergeCell ref="P182:Q182"/>
    <mergeCell ref="P183:Q183"/>
    <mergeCell ref="P184:Q184"/>
    <mergeCell ref="P185:Q185"/>
    <mergeCell ref="P186:Q186"/>
    <mergeCell ref="P187:Q187"/>
  </mergeCells>
  <phoneticPr fontId="2" type="noConversion"/>
  <hyperlinks>
    <hyperlink ref="B197:B198" location="'NOT Baremi'!A1" display="GERİ" xr:uid="{00000000-0004-0000-0500-000000000000}"/>
    <hyperlink ref="N197:N198" location="Vize!A1" display="İLERİ" xr:uid="{00000000-0004-0000-0500-000001000000}"/>
  </hyperlinks>
  <pageMargins left="0.7" right="0.7" top="0.75" bottom="0.75" header="0.3" footer="0.3"/>
  <pageSetup paperSize="9" orientation="portrait" verticalDpi="0" r:id="rId1"/>
  <ignoredErrors>
    <ignoredError sqref="R27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ayfa1">
    <tabColor theme="3" tint="0.89999084444715716"/>
  </sheetPr>
  <dimension ref="A1:BB145"/>
  <sheetViews>
    <sheetView zoomScale="95" zoomScaleNormal="95" zoomScaleSheetLayoutView="87" workbookViewId="0">
      <selection activeCell="F6" sqref="F6"/>
    </sheetView>
  </sheetViews>
  <sheetFormatPr defaultColWidth="9.109375" defaultRowHeight="13.2" x14ac:dyDescent="0.25"/>
  <cols>
    <col min="1" max="1" width="3.88671875" style="1" customWidth="1"/>
    <col min="2" max="2" width="9.33203125" style="1" customWidth="1"/>
    <col min="3" max="3" width="11" style="1" customWidth="1"/>
    <col min="4" max="4" width="10.5546875" style="1" customWidth="1"/>
    <col min="5" max="5" width="9.33203125" style="1" customWidth="1"/>
    <col min="6" max="25" width="2.6640625" style="1" customWidth="1"/>
    <col min="26" max="45" width="2.44140625" style="1" customWidth="1"/>
    <col min="46" max="46" width="11.109375" style="1" customWidth="1"/>
    <col min="47" max="47" width="1.44140625" style="1" hidden="1" customWidth="1"/>
    <col min="48" max="54" width="2.6640625" style="10" customWidth="1"/>
    <col min="55" max="55" width="2.6640625" style="1" customWidth="1"/>
    <col min="56" max="67" width="2.5546875" style="1" customWidth="1"/>
    <col min="68" max="16384" width="9.109375" style="1"/>
  </cols>
  <sheetData>
    <row r="1" spans="1:47" ht="13.5" customHeight="1" x14ac:dyDescent="0.3">
      <c r="A1" s="352" t="str">
        <f>'Ders Bilgileri'!E5</f>
        <v>BEŞİKDÜZÜ MESLEK YÜKSEKOKULU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  <c r="AJ1" s="352"/>
      <c r="AK1" s="352"/>
      <c r="AL1" s="352"/>
      <c r="AM1" s="352"/>
      <c r="AN1" s="352"/>
      <c r="AO1" s="352"/>
      <c r="AP1" s="352"/>
      <c r="AQ1" s="352"/>
      <c r="AR1" s="352"/>
      <c r="AS1" s="352"/>
      <c r="AT1" s="352"/>
      <c r="AU1" s="11"/>
    </row>
    <row r="2" spans="1:47" ht="13.5" customHeight="1" x14ac:dyDescent="0.25">
      <c r="A2" s="391" t="str">
        <f>'Ders Bilgileri'!E13&amp;" Eğitim Öğretim Yılı - " &amp;'Ders Bilgileri'!E15</f>
        <v xml:space="preserve"> Eğitim Öğretim Yılı - 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K2" s="392"/>
      <c r="AL2" s="392"/>
      <c r="AM2" s="392"/>
      <c r="AN2" s="392"/>
      <c r="AO2" s="392"/>
      <c r="AP2" s="393"/>
      <c r="AQ2" s="368" t="str">
        <f>IF('Sınav Tarihleri'!E4=0,"SINAV YAPILMADI",'Sınav Tarihleri'!E4)</f>
        <v>SINAV YAPILMADI</v>
      </c>
      <c r="AR2" s="369"/>
      <c r="AS2" s="369"/>
      <c r="AT2" s="370"/>
      <c r="AU2" s="49"/>
    </row>
    <row r="3" spans="1:47" ht="13.5" customHeight="1" x14ac:dyDescent="0.25">
      <c r="A3" s="390" t="str">
        <f>'Ders Bilgileri'!E11&amp;" / "&amp;'Ders Bilgileri'!E7&amp;" - "&amp;'Ders Bilgileri'!E9&amp;" Dersi "&amp;" Vize Sınav Analizi"</f>
        <v xml:space="preserve"> /  -  Dersi  Vize Sınav Analizi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71"/>
      <c r="AR3" s="372"/>
      <c r="AS3" s="372"/>
      <c r="AT3" s="373"/>
      <c r="AU3" s="49"/>
    </row>
    <row r="4" spans="1:47" ht="13.5" customHeight="1" x14ac:dyDescent="0.25">
      <c r="A4" s="401" t="s">
        <v>15</v>
      </c>
      <c r="B4" s="401"/>
      <c r="C4" s="401"/>
      <c r="D4" s="401"/>
      <c r="E4" s="401"/>
      <c r="F4" s="73" t="str">
        <f>IF('NOT Baremi'!E10=0,"",'NOT Baremi'!E10)</f>
        <v/>
      </c>
      <c r="G4" s="73" t="str">
        <f>IF('NOT Baremi'!F10=0,"",'NOT Baremi'!F10)</f>
        <v/>
      </c>
      <c r="H4" s="73" t="str">
        <f>IF('NOT Baremi'!G10=0,"",'NOT Baremi'!G10)</f>
        <v/>
      </c>
      <c r="I4" s="73" t="str">
        <f>IF('NOT Baremi'!H10=0,"",'NOT Baremi'!H10)</f>
        <v/>
      </c>
      <c r="J4" s="73" t="str">
        <f>IF('NOT Baremi'!I10=0,"",'NOT Baremi'!I10)</f>
        <v/>
      </c>
      <c r="K4" s="73" t="str">
        <f>IF('NOT Baremi'!J10=0,"",'NOT Baremi'!J10)</f>
        <v/>
      </c>
      <c r="L4" s="73" t="str">
        <f>IF('NOT Baremi'!K10=0,"",'NOT Baremi'!K10)</f>
        <v/>
      </c>
      <c r="M4" s="73" t="str">
        <f>IF('NOT Baremi'!L10=0,"",'NOT Baremi'!L10)</f>
        <v/>
      </c>
      <c r="N4" s="73" t="str">
        <f>IF('NOT Baremi'!M10=0,"",'NOT Baremi'!M10)</f>
        <v/>
      </c>
      <c r="O4" s="73" t="str">
        <f>IF('NOT Baremi'!N10=0,"",'NOT Baremi'!N10)</f>
        <v/>
      </c>
      <c r="P4" s="73" t="str">
        <f>IF('NOT Baremi'!O10=0,"",'NOT Baremi'!O10)</f>
        <v/>
      </c>
      <c r="Q4" s="73" t="str">
        <f>IF('NOT Baremi'!P10=0,"",'NOT Baremi'!P10)</f>
        <v/>
      </c>
      <c r="R4" s="73" t="str">
        <f>IF('NOT Baremi'!Q10=0,"",'NOT Baremi'!Q10)</f>
        <v/>
      </c>
      <c r="S4" s="73" t="str">
        <f>IF('NOT Baremi'!R10=0,"",'NOT Baremi'!R10)</f>
        <v/>
      </c>
      <c r="T4" s="73" t="str">
        <f>IF('NOT Baremi'!S10=0,"",'NOT Baremi'!S10)</f>
        <v/>
      </c>
      <c r="U4" s="73" t="str">
        <f>IF('NOT Baremi'!T10=0,"",'NOT Baremi'!T10)</f>
        <v/>
      </c>
      <c r="V4" s="73" t="str">
        <f>IF('NOT Baremi'!U10=0,"",'NOT Baremi'!U10)</f>
        <v/>
      </c>
      <c r="W4" s="73" t="str">
        <f>IF('NOT Baremi'!V10=0,"",'NOT Baremi'!V10)</f>
        <v/>
      </c>
      <c r="X4" s="73" t="str">
        <f>IF('NOT Baremi'!W10=0,"",'NOT Baremi'!W10)</f>
        <v/>
      </c>
      <c r="Y4" s="73" t="str">
        <f>IF('NOT Baremi'!X10=0,"",'NOT Baremi'!X10)</f>
        <v/>
      </c>
      <c r="Z4" s="73" t="str">
        <f>IF('NOT Baremi'!Y10=0,"",'NOT Baremi'!Y10)</f>
        <v/>
      </c>
      <c r="AA4" s="73" t="str">
        <f>IF('NOT Baremi'!Z10=0,"",'NOT Baremi'!Z10)</f>
        <v/>
      </c>
      <c r="AB4" s="73" t="str">
        <f>IF('NOT Baremi'!AA10=0,"",'NOT Baremi'!AA10)</f>
        <v/>
      </c>
      <c r="AC4" s="73" t="str">
        <f>IF('NOT Baremi'!AB10=0,"",'NOT Baremi'!AB10)</f>
        <v/>
      </c>
      <c r="AD4" s="73" t="str">
        <f>IF('NOT Baremi'!AC10=0,"",'NOT Baremi'!AC10)</f>
        <v/>
      </c>
      <c r="AE4" s="73" t="str">
        <f>IF('NOT Baremi'!AD10=0,"",'NOT Baremi'!AD10)</f>
        <v/>
      </c>
      <c r="AF4" s="73" t="str">
        <f>IF('NOT Baremi'!AE10=0,"",'NOT Baremi'!AE10)</f>
        <v/>
      </c>
      <c r="AG4" s="73" t="str">
        <f>IF('NOT Baremi'!AF10=0,"",'NOT Baremi'!AF10)</f>
        <v/>
      </c>
      <c r="AH4" s="73" t="str">
        <f>IF('NOT Baremi'!AG10=0,"",'NOT Baremi'!AG10)</f>
        <v/>
      </c>
      <c r="AI4" s="73" t="str">
        <f>IF('NOT Baremi'!AH10=0,"",'NOT Baremi'!AH10)</f>
        <v/>
      </c>
      <c r="AJ4" s="73" t="str">
        <f>IF('NOT Baremi'!AI10=0,"",'NOT Baremi'!AI10)</f>
        <v/>
      </c>
      <c r="AK4" s="73" t="str">
        <f>IF('NOT Baremi'!AJ10=0,"",'NOT Baremi'!AJ10)</f>
        <v/>
      </c>
      <c r="AL4" s="73" t="str">
        <f>IF('NOT Baremi'!AK10=0,"",'NOT Baremi'!AK10)</f>
        <v/>
      </c>
      <c r="AM4" s="73" t="str">
        <f>IF('NOT Baremi'!AL10=0,"",'NOT Baremi'!AL10)</f>
        <v/>
      </c>
      <c r="AN4" s="73" t="str">
        <f>IF('NOT Baremi'!AM10=0,"",'NOT Baremi'!AM10)</f>
        <v/>
      </c>
      <c r="AO4" s="73" t="str">
        <f>IF('NOT Baremi'!AN10=0,"",'NOT Baremi'!AN10)</f>
        <v/>
      </c>
      <c r="AP4" s="73" t="str">
        <f>IF('NOT Baremi'!AO10=0,"",'NOT Baremi'!AO10)</f>
        <v/>
      </c>
      <c r="AQ4" s="73" t="str">
        <f>IF('NOT Baremi'!AP10=0,"",'NOT Baremi'!AP10)</f>
        <v/>
      </c>
      <c r="AR4" s="73" t="str">
        <f>IF('NOT Baremi'!AQ10=0,"",'NOT Baremi'!AQ10)</f>
        <v/>
      </c>
      <c r="AS4" s="73" t="str">
        <f>IF('NOT Baremi'!AR10=0,"",'NOT Baremi'!AR10)</f>
        <v/>
      </c>
      <c r="AT4" s="17" t="str">
        <f>IF(SUM(F4:AS4)=0," ",SUM(F4:AS4))</f>
        <v xml:space="preserve"> </v>
      </c>
      <c r="AU4" s="399" t="s">
        <v>24</v>
      </c>
    </row>
    <row r="5" spans="1:47" ht="31.2" x14ac:dyDescent="0.25">
      <c r="A5" s="18" t="s">
        <v>0</v>
      </c>
      <c r="B5" s="18" t="s">
        <v>17</v>
      </c>
      <c r="C5" s="401" t="s">
        <v>14</v>
      </c>
      <c r="D5" s="401"/>
      <c r="E5" s="401"/>
      <c r="F5" s="19" t="str">
        <f>IF('NOT Baremi'!E10&gt;0,'NOT Baremi'!E9&amp;"."&amp;"SORU"," ")</f>
        <v xml:space="preserve"> </v>
      </c>
      <c r="G5" s="19" t="str">
        <f>IF('NOT Baremi'!F10&gt;0,'NOT Baremi'!F9&amp;"."&amp;"SORU"," ")</f>
        <v xml:space="preserve"> </v>
      </c>
      <c r="H5" s="19" t="str">
        <f>IF('NOT Baremi'!G10&gt;0,'NOT Baremi'!G9&amp;"."&amp;"SORU"," ")</f>
        <v xml:space="preserve"> </v>
      </c>
      <c r="I5" s="19" t="str">
        <f>IF('NOT Baremi'!H10&gt;0,'NOT Baremi'!H9&amp;"."&amp;"SORU"," ")</f>
        <v xml:space="preserve"> </v>
      </c>
      <c r="J5" s="19" t="str">
        <f>IF('NOT Baremi'!I10&gt;0,'NOT Baremi'!I9&amp;"."&amp;"SORU"," ")</f>
        <v xml:space="preserve"> </v>
      </c>
      <c r="K5" s="19" t="str">
        <f>IF('NOT Baremi'!J10&gt;0,'NOT Baremi'!J9&amp;"."&amp;"SORU"," ")</f>
        <v xml:space="preserve"> </v>
      </c>
      <c r="L5" s="19" t="str">
        <f>IF('NOT Baremi'!K10&gt;0,'NOT Baremi'!K9&amp;"."&amp;"SORU"," ")</f>
        <v xml:space="preserve"> </v>
      </c>
      <c r="M5" s="19" t="str">
        <f>IF('NOT Baremi'!L10&gt;0,'NOT Baremi'!L9&amp;"."&amp;"SORU"," ")</f>
        <v xml:space="preserve"> </v>
      </c>
      <c r="N5" s="19" t="str">
        <f>IF('NOT Baremi'!M10&gt;0,'NOT Baremi'!M9&amp;"."&amp;"SORU"," ")</f>
        <v xml:space="preserve"> </v>
      </c>
      <c r="O5" s="19" t="str">
        <f>IF('NOT Baremi'!N10&gt;0,'NOT Baremi'!N9&amp;"."&amp;"SORU"," ")</f>
        <v xml:space="preserve"> </v>
      </c>
      <c r="P5" s="19" t="str">
        <f>IF('NOT Baremi'!O10&gt;0,'NOT Baremi'!O9&amp;"."&amp;"SORU"," ")</f>
        <v xml:space="preserve"> </v>
      </c>
      <c r="Q5" s="19" t="str">
        <f>IF('NOT Baremi'!P10&gt;0,'NOT Baremi'!P9&amp;"."&amp;"SORU"," ")</f>
        <v xml:space="preserve"> </v>
      </c>
      <c r="R5" s="19" t="str">
        <f>IF('NOT Baremi'!Q10&gt;0,'NOT Baremi'!Q9&amp;"."&amp;"SORU"," ")</f>
        <v xml:space="preserve"> </v>
      </c>
      <c r="S5" s="19" t="str">
        <f>IF('NOT Baremi'!R10&gt;0,'NOT Baremi'!R9&amp;"."&amp;"SORU"," ")</f>
        <v xml:space="preserve"> </v>
      </c>
      <c r="T5" s="19" t="str">
        <f>IF('NOT Baremi'!S10&gt;0,'NOT Baremi'!S9&amp;"."&amp;"SORU"," ")</f>
        <v xml:space="preserve"> </v>
      </c>
      <c r="U5" s="19" t="str">
        <f>IF('NOT Baremi'!T10&gt;0,'NOT Baremi'!T9&amp;"."&amp;"SORU"," ")</f>
        <v xml:space="preserve"> </v>
      </c>
      <c r="V5" s="19" t="str">
        <f>IF('NOT Baremi'!U10&gt;0,'NOT Baremi'!U9&amp;"."&amp;"SORU"," ")</f>
        <v xml:space="preserve"> </v>
      </c>
      <c r="W5" s="19" t="str">
        <f>IF('NOT Baremi'!V10&gt;0,'NOT Baremi'!V9&amp;"."&amp;"SORU"," ")</f>
        <v xml:space="preserve"> </v>
      </c>
      <c r="X5" s="19" t="str">
        <f>IF('NOT Baremi'!W10&gt;0,'NOT Baremi'!W9&amp;"."&amp;"SORU"," ")</f>
        <v xml:space="preserve"> </v>
      </c>
      <c r="Y5" s="19" t="str">
        <f>IF('NOT Baremi'!X10&gt;0,'NOT Baremi'!X9&amp;"."&amp;"SORU"," ")</f>
        <v xml:space="preserve"> </v>
      </c>
      <c r="Z5" s="19" t="str">
        <f>IF('NOT Baremi'!Y10&gt;0,'NOT Baremi'!Y9&amp;"."&amp;"SORU"," ")</f>
        <v xml:space="preserve"> </v>
      </c>
      <c r="AA5" s="19" t="str">
        <f>IF('NOT Baremi'!Z10&gt;0,'NOT Baremi'!Z9&amp;"."&amp;"SORU"," ")</f>
        <v xml:space="preserve"> </v>
      </c>
      <c r="AB5" s="19" t="str">
        <f>IF('NOT Baremi'!AA10&gt;0,'NOT Baremi'!AA9&amp;"."&amp;"SORU"," ")</f>
        <v xml:space="preserve"> </v>
      </c>
      <c r="AC5" s="19" t="str">
        <f>IF('NOT Baremi'!AB10&gt;0,'NOT Baremi'!AB9&amp;"."&amp;"SORU"," ")</f>
        <v xml:space="preserve"> </v>
      </c>
      <c r="AD5" s="19" t="str">
        <f>IF('NOT Baremi'!AC10&gt;0,'NOT Baremi'!AC9&amp;"."&amp;"SORU"," ")</f>
        <v xml:space="preserve"> </v>
      </c>
      <c r="AE5" s="19" t="str">
        <f>IF('NOT Baremi'!AD10&gt;0,'NOT Baremi'!AD9&amp;"."&amp;"SORU"," ")</f>
        <v xml:space="preserve"> </v>
      </c>
      <c r="AF5" s="19" t="str">
        <f>IF('NOT Baremi'!AE10&gt;0,'NOT Baremi'!AE9&amp;"."&amp;"SORU"," ")</f>
        <v xml:space="preserve"> </v>
      </c>
      <c r="AG5" s="19" t="str">
        <f>IF('NOT Baremi'!AF10&gt;0,'NOT Baremi'!AF9&amp;"."&amp;"SORU"," ")</f>
        <v xml:space="preserve"> </v>
      </c>
      <c r="AH5" s="19" t="str">
        <f>IF('NOT Baremi'!AG10&gt;0,'NOT Baremi'!AG9&amp;"."&amp;"SORU"," ")</f>
        <v xml:space="preserve"> </v>
      </c>
      <c r="AI5" s="19" t="str">
        <f>IF('NOT Baremi'!AH10&gt;0,'NOT Baremi'!AH9&amp;"."&amp;"SORU"," ")</f>
        <v xml:space="preserve"> </v>
      </c>
      <c r="AJ5" s="19" t="str">
        <f>IF('NOT Baremi'!AI10&gt;0,'NOT Baremi'!AI9&amp;"."&amp;"SORU"," ")</f>
        <v xml:space="preserve"> </v>
      </c>
      <c r="AK5" s="19" t="str">
        <f>IF('NOT Baremi'!AJ10&gt;0,'NOT Baremi'!AJ9&amp;"."&amp;"SORU"," ")</f>
        <v xml:space="preserve"> </v>
      </c>
      <c r="AL5" s="19" t="str">
        <f>IF('NOT Baremi'!AK10&gt;0,'NOT Baremi'!AK9&amp;"."&amp;"SORU"," ")</f>
        <v xml:space="preserve"> </v>
      </c>
      <c r="AM5" s="19" t="str">
        <f>IF('NOT Baremi'!AL10&gt;0,'NOT Baremi'!AL9&amp;"."&amp;"SORU"," ")</f>
        <v xml:space="preserve"> </v>
      </c>
      <c r="AN5" s="19" t="str">
        <f>IF('NOT Baremi'!AM10&gt;0,'NOT Baremi'!AM9&amp;"."&amp;"SORU"," ")</f>
        <v xml:space="preserve"> </v>
      </c>
      <c r="AO5" s="19" t="str">
        <f>IF('NOT Baremi'!AN10&gt;0,'NOT Baremi'!AN9&amp;"."&amp;"SORU"," ")</f>
        <v xml:space="preserve"> </v>
      </c>
      <c r="AP5" s="19" t="str">
        <f>IF('NOT Baremi'!AO10&gt;0,'NOT Baremi'!AO9&amp;"."&amp;"SORU"," ")</f>
        <v xml:space="preserve"> </v>
      </c>
      <c r="AQ5" s="19" t="str">
        <f>IF('NOT Baremi'!AP10&gt;0,'NOT Baremi'!AP9&amp;"."&amp;"SORU"," ")</f>
        <v xml:space="preserve"> </v>
      </c>
      <c r="AR5" s="19" t="str">
        <f>IF('NOT Baremi'!AQ10&gt;0,'NOT Baremi'!AQ9&amp;"."&amp;"SORU"," ")</f>
        <v xml:space="preserve"> </v>
      </c>
      <c r="AS5" s="19" t="str">
        <f>IF('NOT Baremi'!AR10&gt;0,'NOT Baremi'!AR9&amp;"."&amp;"SORU"," ")</f>
        <v xml:space="preserve"> </v>
      </c>
      <c r="AT5" s="20" t="s">
        <v>16</v>
      </c>
      <c r="AU5" s="400"/>
    </row>
    <row r="6" spans="1:47" ht="12" customHeight="1" x14ac:dyDescent="0.25">
      <c r="A6" s="15">
        <f>'Sınıf Listeleri'!F4</f>
        <v>1</v>
      </c>
      <c r="B6" s="78" t="str">
        <f>IF('Sınıf Listeleri'!G4=0," ",'Sınıf Listeleri'!G4)</f>
        <v xml:space="preserve"> </v>
      </c>
      <c r="C6" s="395" t="str">
        <f>IF('Sınıf Listeleri'!H4=0," ",'Sınıf Listeleri'!H4)</f>
        <v xml:space="preserve"> </v>
      </c>
      <c r="D6" s="395"/>
      <c r="E6" s="395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16" t="str">
        <f>IF(COUNTBLANK(F6:AS6)=COLUMNS(F6:AS6)," ",IF(SUM(F6:AS6)=0,0,SUM(F6:AS6)))</f>
        <v xml:space="preserve"> </v>
      </c>
      <c r="AU6" s="16" t="str">
        <f t="shared" ref="AU6:AU30" si="0">IF(AT6=" "," ",IF(AT6&gt;=85,5,IF(AT6&gt;=70,4,IF(AT6&gt;=60,3,IF(AT6&gt;=50,2,IF(AT6&gt;=0,1,0))))))</f>
        <v xml:space="preserve"> </v>
      </c>
    </row>
    <row r="7" spans="1:47" ht="12" customHeight="1" x14ac:dyDescent="0.25">
      <c r="A7" s="15">
        <f>'Sınıf Listeleri'!F5</f>
        <v>2</v>
      </c>
      <c r="B7" s="78" t="str">
        <f>IF('Sınıf Listeleri'!G5=0," ",'Sınıf Listeleri'!G5)</f>
        <v xml:space="preserve"> </v>
      </c>
      <c r="C7" s="395" t="str">
        <f>IF('Sınıf Listeleri'!H5=0," ",'Sınıf Listeleri'!H5)</f>
        <v xml:space="preserve"> </v>
      </c>
      <c r="D7" s="395"/>
      <c r="E7" s="395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16" t="str">
        <f t="shared" ref="AT7:AT30" si="1">IF(COUNTBLANK(F7:AS7)=COLUMNS(F7:AS7)," ",IF(SUM(F7:AS7)=0,0,SUM(F7:AS7)))</f>
        <v xml:space="preserve"> </v>
      </c>
      <c r="AU7" s="16" t="str">
        <f t="shared" si="0"/>
        <v xml:space="preserve"> </v>
      </c>
    </row>
    <row r="8" spans="1:47" ht="12" customHeight="1" x14ac:dyDescent="0.25">
      <c r="A8" s="15">
        <f>'Sınıf Listeleri'!F6</f>
        <v>3</v>
      </c>
      <c r="B8" s="78" t="str">
        <f>IF('Sınıf Listeleri'!G6=0," ",'Sınıf Listeleri'!G6)</f>
        <v xml:space="preserve"> </v>
      </c>
      <c r="C8" s="395" t="str">
        <f>IF('Sınıf Listeleri'!H6=0," ",'Sınıf Listeleri'!H6)</f>
        <v xml:space="preserve"> </v>
      </c>
      <c r="D8" s="395"/>
      <c r="E8" s="395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16" t="str">
        <f>IF(COUNTBLANK(F8:AS8)=COLUMNS(F8:AS8)," ",IF(SUM(F8:AS8)=0,0,SUM(F8:AS8)))</f>
        <v xml:space="preserve"> </v>
      </c>
      <c r="AU8" s="16" t="str">
        <f>IF(AT8=" "," ",IF(AT8&gt;=85,5,IF(AT8&gt;=70,4,IF(AT8&gt;=60,3,IF(AT8&gt;=50,2,IF(AT8&gt;=0,1,0))))))</f>
        <v xml:space="preserve"> </v>
      </c>
    </row>
    <row r="9" spans="1:47" ht="12" customHeight="1" x14ac:dyDescent="0.25">
      <c r="A9" s="15">
        <f>'Sınıf Listeleri'!F7</f>
        <v>4</v>
      </c>
      <c r="B9" s="78" t="str">
        <f>IF('Sınıf Listeleri'!G7=0," ",'Sınıf Listeleri'!G7)</f>
        <v xml:space="preserve"> </v>
      </c>
      <c r="C9" s="349" t="str">
        <f>IF('Sınıf Listeleri'!H7=0," ",'Sınıf Listeleri'!H7)</f>
        <v xml:space="preserve"> </v>
      </c>
      <c r="D9" s="350"/>
      <c r="E9" s="351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16" t="str">
        <f t="shared" si="1"/>
        <v xml:space="preserve"> </v>
      </c>
      <c r="AU9" s="16" t="str">
        <f t="shared" si="0"/>
        <v xml:space="preserve"> </v>
      </c>
    </row>
    <row r="10" spans="1:47" ht="12" customHeight="1" x14ac:dyDescent="0.25">
      <c r="A10" s="15">
        <f>'Sınıf Listeleri'!F8</f>
        <v>5</v>
      </c>
      <c r="B10" s="78" t="str">
        <f>IF('Sınıf Listeleri'!G8=0," ",'Sınıf Listeleri'!G8)</f>
        <v xml:space="preserve"> </v>
      </c>
      <c r="C10" s="395" t="str">
        <f>IF('Sınıf Listeleri'!H8=0," ",'Sınıf Listeleri'!H8)</f>
        <v xml:space="preserve"> </v>
      </c>
      <c r="D10" s="395"/>
      <c r="E10" s="395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16" t="str">
        <f t="shared" si="1"/>
        <v xml:space="preserve"> </v>
      </c>
      <c r="AU10" s="16" t="str">
        <f t="shared" si="0"/>
        <v xml:space="preserve"> </v>
      </c>
    </row>
    <row r="11" spans="1:47" ht="12" customHeight="1" x14ac:dyDescent="0.25">
      <c r="A11" s="15">
        <f>'Sınıf Listeleri'!F9</f>
        <v>6</v>
      </c>
      <c r="B11" s="78" t="str">
        <f>IF('Sınıf Listeleri'!G9=0," ",'Sınıf Listeleri'!G9)</f>
        <v xml:space="preserve"> </v>
      </c>
      <c r="C11" s="395" t="str">
        <f>IF('Sınıf Listeleri'!H9=0," ",'Sınıf Listeleri'!H9)</f>
        <v xml:space="preserve"> </v>
      </c>
      <c r="D11" s="395"/>
      <c r="E11" s="395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16" t="str">
        <f t="shared" si="1"/>
        <v xml:space="preserve"> </v>
      </c>
      <c r="AU11" s="16" t="str">
        <f t="shared" si="0"/>
        <v xml:space="preserve"> </v>
      </c>
    </row>
    <row r="12" spans="1:47" ht="12" customHeight="1" x14ac:dyDescent="0.25">
      <c r="A12" s="15">
        <f>'Sınıf Listeleri'!F10</f>
        <v>7</v>
      </c>
      <c r="B12" s="78" t="str">
        <f>IF('Sınıf Listeleri'!G10=0," ",'Sınıf Listeleri'!G10)</f>
        <v xml:space="preserve"> </v>
      </c>
      <c r="C12" s="395" t="str">
        <f>IF('Sınıf Listeleri'!H10=0," ",'Sınıf Listeleri'!H10)</f>
        <v xml:space="preserve"> </v>
      </c>
      <c r="D12" s="395"/>
      <c r="E12" s="395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16" t="str">
        <f t="shared" si="1"/>
        <v xml:space="preserve"> </v>
      </c>
      <c r="AU12" s="16" t="str">
        <f t="shared" si="0"/>
        <v xml:space="preserve"> </v>
      </c>
    </row>
    <row r="13" spans="1:47" ht="12" customHeight="1" x14ac:dyDescent="0.25">
      <c r="A13" s="15">
        <f>'Sınıf Listeleri'!F11</f>
        <v>8</v>
      </c>
      <c r="B13" s="78" t="str">
        <f>IF('Sınıf Listeleri'!G11=0," ",'Sınıf Listeleri'!G11)</f>
        <v xml:space="preserve"> </v>
      </c>
      <c r="C13" s="395" t="str">
        <f>IF('Sınıf Listeleri'!H11=0," ",'Sınıf Listeleri'!H11)</f>
        <v xml:space="preserve"> </v>
      </c>
      <c r="D13" s="395"/>
      <c r="E13" s="395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16" t="str">
        <f t="shared" si="1"/>
        <v xml:space="preserve"> </v>
      </c>
      <c r="AU13" s="16" t="str">
        <f t="shared" si="0"/>
        <v xml:space="preserve"> </v>
      </c>
    </row>
    <row r="14" spans="1:47" ht="12" customHeight="1" x14ac:dyDescent="0.25">
      <c r="A14" s="15">
        <f>'Sınıf Listeleri'!F12</f>
        <v>9</v>
      </c>
      <c r="B14" s="78" t="str">
        <f>IF('Sınıf Listeleri'!G12=0," ",'Sınıf Listeleri'!G12)</f>
        <v xml:space="preserve"> </v>
      </c>
      <c r="C14" s="395" t="str">
        <f>IF('Sınıf Listeleri'!H12=0," ",'Sınıf Listeleri'!H12)</f>
        <v xml:space="preserve"> </v>
      </c>
      <c r="D14" s="395"/>
      <c r="E14" s="395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16" t="str">
        <f t="shared" si="1"/>
        <v xml:space="preserve"> </v>
      </c>
      <c r="AU14" s="16" t="str">
        <f t="shared" si="0"/>
        <v xml:space="preserve"> </v>
      </c>
    </row>
    <row r="15" spans="1:47" ht="12" customHeight="1" x14ac:dyDescent="0.25">
      <c r="A15" s="15">
        <f>'Sınıf Listeleri'!F13</f>
        <v>10</v>
      </c>
      <c r="B15" s="78" t="str">
        <f>IF('Sınıf Listeleri'!G13=0," ",'Sınıf Listeleri'!G13)</f>
        <v xml:space="preserve"> </v>
      </c>
      <c r="C15" s="395" t="str">
        <f>IF('Sınıf Listeleri'!H13=0," ",'Sınıf Listeleri'!H13)</f>
        <v xml:space="preserve"> </v>
      </c>
      <c r="D15" s="395"/>
      <c r="E15" s="395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16" t="str">
        <f t="shared" si="1"/>
        <v xml:space="preserve"> </v>
      </c>
      <c r="AU15" s="16" t="str">
        <f t="shared" si="0"/>
        <v xml:space="preserve"> </v>
      </c>
    </row>
    <row r="16" spans="1:47" ht="12" customHeight="1" x14ac:dyDescent="0.25">
      <c r="A16" s="15">
        <f>'Sınıf Listeleri'!F14</f>
        <v>11</v>
      </c>
      <c r="B16" s="78" t="str">
        <f>IF('Sınıf Listeleri'!G14=0," ",'Sınıf Listeleri'!G14)</f>
        <v xml:space="preserve"> </v>
      </c>
      <c r="C16" s="395" t="str">
        <f>IF('Sınıf Listeleri'!H14=0," ",'Sınıf Listeleri'!H14)</f>
        <v xml:space="preserve"> </v>
      </c>
      <c r="D16" s="395"/>
      <c r="E16" s="395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16" t="str">
        <f t="shared" si="1"/>
        <v xml:space="preserve"> </v>
      </c>
      <c r="AU16" s="16" t="str">
        <f t="shared" si="0"/>
        <v xml:space="preserve"> </v>
      </c>
    </row>
    <row r="17" spans="1:47" ht="12" customHeight="1" x14ac:dyDescent="0.25">
      <c r="A17" s="15">
        <f>'Sınıf Listeleri'!F15</f>
        <v>12</v>
      </c>
      <c r="B17" s="78" t="str">
        <f>IF('Sınıf Listeleri'!G15=0," ",'Sınıf Listeleri'!G15)</f>
        <v xml:space="preserve"> </v>
      </c>
      <c r="C17" s="395" t="str">
        <f>IF('Sınıf Listeleri'!H15=0," ",'Sınıf Listeleri'!H15)</f>
        <v xml:space="preserve"> </v>
      </c>
      <c r="D17" s="395"/>
      <c r="E17" s="395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16" t="str">
        <f t="shared" si="1"/>
        <v xml:space="preserve"> </v>
      </c>
      <c r="AU17" s="16" t="str">
        <f t="shared" si="0"/>
        <v xml:space="preserve"> </v>
      </c>
    </row>
    <row r="18" spans="1:47" ht="12" customHeight="1" x14ac:dyDescent="0.25">
      <c r="A18" s="15">
        <f>'Sınıf Listeleri'!F16</f>
        <v>13</v>
      </c>
      <c r="B18" s="78" t="str">
        <f>IF('Sınıf Listeleri'!G16=0," ",'Sınıf Listeleri'!G16)</f>
        <v xml:space="preserve"> </v>
      </c>
      <c r="C18" s="395" t="str">
        <f>IF('Sınıf Listeleri'!H16=0," ",'Sınıf Listeleri'!H16)</f>
        <v xml:space="preserve"> </v>
      </c>
      <c r="D18" s="395"/>
      <c r="E18" s="395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16" t="str">
        <f t="shared" si="1"/>
        <v xml:space="preserve"> </v>
      </c>
      <c r="AU18" s="16" t="str">
        <f t="shared" si="0"/>
        <v xml:space="preserve"> </v>
      </c>
    </row>
    <row r="19" spans="1:47" ht="12" customHeight="1" x14ac:dyDescent="0.25">
      <c r="A19" s="15">
        <f>'Sınıf Listeleri'!F17</f>
        <v>14</v>
      </c>
      <c r="B19" s="78" t="str">
        <f>IF('Sınıf Listeleri'!G17=0," ",'Sınıf Listeleri'!G17)</f>
        <v xml:space="preserve"> </v>
      </c>
      <c r="C19" s="395" t="str">
        <f>IF('Sınıf Listeleri'!H17=0," ",'Sınıf Listeleri'!H17)</f>
        <v xml:space="preserve"> </v>
      </c>
      <c r="D19" s="395"/>
      <c r="E19" s="395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16" t="str">
        <f t="shared" si="1"/>
        <v xml:space="preserve"> </v>
      </c>
      <c r="AU19" s="16" t="str">
        <f t="shared" si="0"/>
        <v xml:space="preserve"> </v>
      </c>
    </row>
    <row r="20" spans="1:47" ht="12" customHeight="1" x14ac:dyDescent="0.25">
      <c r="A20" s="15">
        <f>'Sınıf Listeleri'!F18</f>
        <v>15</v>
      </c>
      <c r="B20" s="78" t="str">
        <f>IF('Sınıf Listeleri'!G18=0," ",'Sınıf Listeleri'!G18)</f>
        <v xml:space="preserve"> </v>
      </c>
      <c r="C20" s="395" t="str">
        <f>IF('Sınıf Listeleri'!H18=0," ",'Sınıf Listeleri'!H18)</f>
        <v xml:space="preserve"> </v>
      </c>
      <c r="D20" s="395"/>
      <c r="E20" s="395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16" t="str">
        <f t="shared" si="1"/>
        <v xml:space="preserve"> </v>
      </c>
      <c r="AU20" s="16" t="str">
        <f t="shared" si="0"/>
        <v xml:space="preserve"> </v>
      </c>
    </row>
    <row r="21" spans="1:47" ht="12" customHeight="1" x14ac:dyDescent="0.25">
      <c r="A21" s="15">
        <f>'Sınıf Listeleri'!F19</f>
        <v>16</v>
      </c>
      <c r="B21" s="78" t="str">
        <f>IF('Sınıf Listeleri'!G19=0," ",'Sınıf Listeleri'!G19)</f>
        <v xml:space="preserve"> </v>
      </c>
      <c r="C21" s="395" t="str">
        <f>IF('Sınıf Listeleri'!H19=0," ",'Sınıf Listeleri'!H19)</f>
        <v xml:space="preserve"> </v>
      </c>
      <c r="D21" s="395"/>
      <c r="E21" s="395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16" t="str">
        <f t="shared" si="1"/>
        <v xml:space="preserve"> </v>
      </c>
      <c r="AU21" s="16" t="str">
        <f t="shared" si="0"/>
        <v xml:space="preserve"> </v>
      </c>
    </row>
    <row r="22" spans="1:47" ht="12" customHeight="1" x14ac:dyDescent="0.25">
      <c r="A22" s="15">
        <f>'Sınıf Listeleri'!F20</f>
        <v>17</v>
      </c>
      <c r="B22" s="78" t="str">
        <f>IF('Sınıf Listeleri'!G20=0," ",'Sınıf Listeleri'!G20)</f>
        <v xml:space="preserve"> </v>
      </c>
      <c r="C22" s="395" t="str">
        <f>IF('Sınıf Listeleri'!H20=0," ",'Sınıf Listeleri'!H20)</f>
        <v xml:space="preserve"> </v>
      </c>
      <c r="D22" s="395"/>
      <c r="E22" s="395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16" t="str">
        <f t="shared" si="1"/>
        <v xml:space="preserve"> </v>
      </c>
      <c r="AU22" s="16" t="str">
        <f t="shared" si="0"/>
        <v xml:space="preserve"> </v>
      </c>
    </row>
    <row r="23" spans="1:47" ht="12" customHeight="1" x14ac:dyDescent="0.25">
      <c r="A23" s="15">
        <f>'Sınıf Listeleri'!F21</f>
        <v>18</v>
      </c>
      <c r="B23" s="78" t="str">
        <f>IF('Sınıf Listeleri'!G21=0," ",'Sınıf Listeleri'!G21)</f>
        <v xml:space="preserve"> </v>
      </c>
      <c r="C23" s="395" t="str">
        <f>IF('Sınıf Listeleri'!H21=0," ",'Sınıf Listeleri'!H21)</f>
        <v xml:space="preserve"> </v>
      </c>
      <c r="D23" s="395"/>
      <c r="E23" s="395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16" t="str">
        <f t="shared" si="1"/>
        <v xml:space="preserve"> </v>
      </c>
      <c r="AU23" s="16" t="str">
        <f t="shared" si="0"/>
        <v xml:space="preserve"> </v>
      </c>
    </row>
    <row r="24" spans="1:47" ht="12" customHeight="1" x14ac:dyDescent="0.25">
      <c r="A24" s="15">
        <f>'Sınıf Listeleri'!F22</f>
        <v>19</v>
      </c>
      <c r="B24" s="78" t="str">
        <f>IF('Sınıf Listeleri'!G22=0," ",'Sınıf Listeleri'!G22)</f>
        <v xml:space="preserve"> </v>
      </c>
      <c r="C24" s="395" t="str">
        <f>IF('Sınıf Listeleri'!H22=0," ",'Sınıf Listeleri'!H22)</f>
        <v xml:space="preserve"> </v>
      </c>
      <c r="D24" s="395"/>
      <c r="E24" s="395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16" t="str">
        <f t="shared" si="1"/>
        <v xml:space="preserve"> </v>
      </c>
      <c r="AU24" s="16" t="str">
        <f t="shared" si="0"/>
        <v xml:space="preserve"> </v>
      </c>
    </row>
    <row r="25" spans="1:47" ht="12" customHeight="1" x14ac:dyDescent="0.25">
      <c r="A25" s="15">
        <f>'Sınıf Listeleri'!F23</f>
        <v>20</v>
      </c>
      <c r="B25" s="78" t="str">
        <f>IF('Sınıf Listeleri'!G23=0," ",'Sınıf Listeleri'!G23)</f>
        <v xml:space="preserve"> </v>
      </c>
      <c r="C25" s="395" t="str">
        <f>IF('Sınıf Listeleri'!H23=0," ",'Sınıf Listeleri'!H23)</f>
        <v xml:space="preserve"> </v>
      </c>
      <c r="D25" s="395"/>
      <c r="E25" s="395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16" t="str">
        <f t="shared" si="1"/>
        <v xml:space="preserve"> </v>
      </c>
      <c r="AU25" s="16" t="str">
        <f t="shared" si="0"/>
        <v xml:space="preserve"> </v>
      </c>
    </row>
    <row r="26" spans="1:47" ht="12" customHeight="1" x14ac:dyDescent="0.25">
      <c r="A26" s="15">
        <f>'Sınıf Listeleri'!F24</f>
        <v>21</v>
      </c>
      <c r="B26" s="78" t="str">
        <f>IF('Sınıf Listeleri'!G24=0," ",'Sınıf Listeleri'!G24)</f>
        <v xml:space="preserve"> </v>
      </c>
      <c r="C26" s="395" t="str">
        <f>IF('Sınıf Listeleri'!H24=0," ",'Sınıf Listeleri'!H24)</f>
        <v xml:space="preserve"> </v>
      </c>
      <c r="D26" s="395"/>
      <c r="E26" s="395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16" t="str">
        <f t="shared" si="1"/>
        <v xml:space="preserve"> </v>
      </c>
      <c r="AU26" s="16" t="str">
        <f t="shared" si="0"/>
        <v xml:space="preserve"> </v>
      </c>
    </row>
    <row r="27" spans="1:47" ht="12" customHeight="1" x14ac:dyDescent="0.25">
      <c r="A27" s="15">
        <f>'Sınıf Listeleri'!F25</f>
        <v>22</v>
      </c>
      <c r="B27" s="78" t="str">
        <f>IF('Sınıf Listeleri'!G25=0," ",'Sınıf Listeleri'!G25)</f>
        <v xml:space="preserve"> </v>
      </c>
      <c r="C27" s="395" t="str">
        <f>IF('Sınıf Listeleri'!H25=0," ",'Sınıf Listeleri'!H25)</f>
        <v xml:space="preserve"> </v>
      </c>
      <c r="D27" s="395"/>
      <c r="E27" s="395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16" t="str">
        <f t="shared" si="1"/>
        <v xml:space="preserve"> </v>
      </c>
      <c r="AU27" s="16" t="str">
        <f t="shared" si="0"/>
        <v xml:space="preserve"> </v>
      </c>
    </row>
    <row r="28" spans="1:47" ht="12" customHeight="1" x14ac:dyDescent="0.25">
      <c r="A28" s="15">
        <f>'Sınıf Listeleri'!F26</f>
        <v>23</v>
      </c>
      <c r="B28" s="78" t="str">
        <f>IF('Sınıf Listeleri'!G26=0," ",'Sınıf Listeleri'!G26)</f>
        <v xml:space="preserve"> </v>
      </c>
      <c r="C28" s="395" t="str">
        <f>IF('Sınıf Listeleri'!H26=0," ",'Sınıf Listeleri'!H26)</f>
        <v xml:space="preserve"> </v>
      </c>
      <c r="D28" s="395"/>
      <c r="E28" s="395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16" t="str">
        <f t="shared" si="1"/>
        <v xml:space="preserve"> </v>
      </c>
      <c r="AU28" s="16" t="str">
        <f t="shared" si="0"/>
        <v xml:space="preserve"> </v>
      </c>
    </row>
    <row r="29" spans="1:47" ht="12" customHeight="1" x14ac:dyDescent="0.25">
      <c r="A29" s="15">
        <f>'Sınıf Listeleri'!F27</f>
        <v>24</v>
      </c>
      <c r="B29" s="78" t="str">
        <f>IF('Sınıf Listeleri'!G27=0," ",'Sınıf Listeleri'!G27)</f>
        <v xml:space="preserve"> </v>
      </c>
      <c r="C29" s="349" t="str">
        <f>IF('Sınıf Listeleri'!H27=0," ",'Sınıf Listeleri'!H27)</f>
        <v xml:space="preserve"> </v>
      </c>
      <c r="D29" s="350"/>
      <c r="E29" s="351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16" t="str">
        <f t="shared" si="1"/>
        <v xml:space="preserve"> </v>
      </c>
      <c r="AU29" s="16" t="str">
        <f t="shared" si="0"/>
        <v xml:space="preserve"> </v>
      </c>
    </row>
    <row r="30" spans="1:47" ht="12" customHeight="1" x14ac:dyDescent="0.25">
      <c r="A30" s="15">
        <f>'Sınıf Listeleri'!F28</f>
        <v>25</v>
      </c>
      <c r="B30" s="78" t="str">
        <f>IF('Sınıf Listeleri'!G28=0," ",'Sınıf Listeleri'!G28)</f>
        <v xml:space="preserve"> </v>
      </c>
      <c r="C30" s="349" t="str">
        <f>IF('Sınıf Listeleri'!H28=0," ",'Sınıf Listeleri'!H28)</f>
        <v xml:space="preserve"> </v>
      </c>
      <c r="D30" s="350"/>
      <c r="E30" s="351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16" t="str">
        <f t="shared" si="1"/>
        <v xml:space="preserve"> </v>
      </c>
      <c r="AU30" s="16" t="str">
        <f t="shared" si="0"/>
        <v xml:space="preserve"> </v>
      </c>
    </row>
    <row r="31" spans="1:47" ht="12" customHeight="1" x14ac:dyDescent="0.25">
      <c r="A31" s="15">
        <f>'Sınıf Listeleri'!F29</f>
        <v>26</v>
      </c>
      <c r="B31" s="78" t="str">
        <f>IF('Sınıf Listeleri'!G29=0," ",'Sınıf Listeleri'!G29)</f>
        <v xml:space="preserve"> </v>
      </c>
      <c r="C31" s="349" t="str">
        <f>IF('Sınıf Listeleri'!H29=0," ",'Sınıf Listeleri'!H29)</f>
        <v xml:space="preserve"> </v>
      </c>
      <c r="D31" s="350"/>
      <c r="E31" s="351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16" t="str">
        <f>IF(COUNTBLANK(F31:AS31)=COLUMNS(F31:AS31)," ",IF(SUM(F31:AS31)=0,0,SUM(F31:AS31)))</f>
        <v xml:space="preserve"> </v>
      </c>
      <c r="AU31" s="16"/>
    </row>
    <row r="32" spans="1:47" ht="12" customHeight="1" x14ac:dyDescent="0.25">
      <c r="A32" s="15">
        <f>'Sınıf Listeleri'!F30</f>
        <v>27</v>
      </c>
      <c r="B32" s="78" t="str">
        <f>IF('Sınıf Listeleri'!G30=0," ",'Sınıf Listeleri'!G30)</f>
        <v xml:space="preserve"> </v>
      </c>
      <c r="C32" s="349" t="str">
        <f>IF('Sınıf Listeleri'!H30=0," ",'Sınıf Listeleri'!H30)</f>
        <v xml:space="preserve"> </v>
      </c>
      <c r="D32" s="350"/>
      <c r="E32" s="351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16" t="str">
        <f>IF(COUNTBLANK(F32:AS32)=COLUMNS(F32:AS32)," ",IF(SUM(F32:AS32)=0,0,SUM(F32:AS32)))</f>
        <v xml:space="preserve"> </v>
      </c>
      <c r="AU32" s="16"/>
    </row>
    <row r="33" spans="1:47" ht="12" customHeight="1" x14ac:dyDescent="0.25">
      <c r="A33" s="15">
        <f>'Sınıf Listeleri'!F31</f>
        <v>28</v>
      </c>
      <c r="B33" s="78" t="str">
        <f>IF('Sınıf Listeleri'!G31=0," ",'Sınıf Listeleri'!G31)</f>
        <v xml:space="preserve"> </v>
      </c>
      <c r="C33" s="349" t="str">
        <f>IF('Sınıf Listeleri'!H31=0," ",'Sınıf Listeleri'!H31)</f>
        <v xml:space="preserve"> </v>
      </c>
      <c r="D33" s="350"/>
      <c r="E33" s="351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16" t="str">
        <f>IF(COUNTBLANK(F33:AS33)=COLUMNS(F33:AS33)," ",IF(SUM(F33:AS33)=0,0,SUM(F33:AS33)))</f>
        <v xml:space="preserve"> </v>
      </c>
      <c r="AU33" s="16"/>
    </row>
    <row r="34" spans="1:47" ht="12" customHeight="1" x14ac:dyDescent="0.25">
      <c r="A34" s="15">
        <f>'Sınıf Listeleri'!F32</f>
        <v>29</v>
      </c>
      <c r="B34" s="78" t="str">
        <f>IF('Sınıf Listeleri'!G32=0," ",'Sınıf Listeleri'!G32)</f>
        <v xml:space="preserve"> </v>
      </c>
      <c r="C34" s="349" t="str">
        <f>IF('Sınıf Listeleri'!H32=0," ",'Sınıf Listeleri'!H32)</f>
        <v xml:space="preserve"> </v>
      </c>
      <c r="D34" s="350"/>
      <c r="E34" s="351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16" t="str">
        <f>IF(COUNTBLANK(F34:AS34)=COLUMNS(F34:AS34)," ",IF(SUM(F34:AS34)=0,0,SUM(F34:AS34)))</f>
        <v xml:space="preserve"> </v>
      </c>
      <c r="AU34" s="16"/>
    </row>
    <row r="35" spans="1:47" ht="12" customHeight="1" x14ac:dyDescent="0.25">
      <c r="A35" s="15">
        <f>'Sınıf Listeleri'!F33</f>
        <v>30</v>
      </c>
      <c r="B35" s="78" t="str">
        <f>IF('Sınıf Listeleri'!G33=0," ",'Sınıf Listeleri'!G33)</f>
        <v xml:space="preserve"> </v>
      </c>
      <c r="C35" s="349" t="str">
        <f>IF('Sınıf Listeleri'!H33=0," ",'Sınıf Listeleri'!H33)</f>
        <v xml:space="preserve"> </v>
      </c>
      <c r="D35" s="350"/>
      <c r="E35" s="351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16" t="str">
        <f t="shared" ref="AT35:AT85" si="2">IF(COUNTBLANK(F35:AS35)=COLUMNS(F35:AS35)," ",IF(SUM(F35:AS35)=0,0,SUM(F35:AS35)))</f>
        <v xml:space="preserve"> </v>
      </c>
      <c r="AU35" s="16"/>
    </row>
    <row r="36" spans="1:47" ht="12" customHeight="1" x14ac:dyDescent="0.25">
      <c r="A36" s="15">
        <f>'Sınıf Listeleri'!F34</f>
        <v>31</v>
      </c>
      <c r="B36" s="78" t="str">
        <f>IF('Sınıf Listeleri'!G34=0," ",'Sınıf Listeleri'!G34)</f>
        <v xml:space="preserve"> </v>
      </c>
      <c r="C36" s="349" t="str">
        <f>IF('Sınıf Listeleri'!H34=0," ",'Sınıf Listeleri'!H34)</f>
        <v xml:space="preserve"> </v>
      </c>
      <c r="D36" s="350"/>
      <c r="E36" s="351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16" t="str">
        <f t="shared" si="2"/>
        <v xml:space="preserve"> </v>
      </c>
      <c r="AU36" s="16"/>
    </row>
    <row r="37" spans="1:47" ht="12" customHeight="1" x14ac:dyDescent="0.25">
      <c r="A37" s="15">
        <f>'Sınıf Listeleri'!F35</f>
        <v>32</v>
      </c>
      <c r="B37" s="78" t="str">
        <f>IF('Sınıf Listeleri'!G35=0," ",'Sınıf Listeleri'!G35)</f>
        <v xml:space="preserve"> </v>
      </c>
      <c r="C37" s="349" t="str">
        <f>IF('Sınıf Listeleri'!H35=0," ",'Sınıf Listeleri'!H35)</f>
        <v xml:space="preserve"> </v>
      </c>
      <c r="D37" s="350"/>
      <c r="E37" s="351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16" t="str">
        <f t="shared" si="2"/>
        <v xml:space="preserve"> </v>
      </c>
      <c r="AU37" s="16"/>
    </row>
    <row r="38" spans="1:47" ht="12" customHeight="1" x14ac:dyDescent="0.25">
      <c r="A38" s="15">
        <f>'Sınıf Listeleri'!F36</f>
        <v>33</v>
      </c>
      <c r="B38" s="78" t="str">
        <f>IF('Sınıf Listeleri'!G36=0," ",'Sınıf Listeleri'!G36)</f>
        <v xml:space="preserve"> </v>
      </c>
      <c r="C38" s="349" t="str">
        <f>IF('Sınıf Listeleri'!H36=0," ",'Sınıf Listeleri'!H36)</f>
        <v xml:space="preserve"> </v>
      </c>
      <c r="D38" s="350"/>
      <c r="E38" s="351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16" t="str">
        <f t="shared" si="2"/>
        <v xml:space="preserve"> </v>
      </c>
      <c r="AU38" s="16"/>
    </row>
    <row r="39" spans="1:47" ht="12" customHeight="1" x14ac:dyDescent="0.25">
      <c r="A39" s="15">
        <f>'Sınıf Listeleri'!F37</f>
        <v>34</v>
      </c>
      <c r="B39" s="78" t="str">
        <f>IF('Sınıf Listeleri'!G37=0," ",'Sınıf Listeleri'!G37)</f>
        <v xml:space="preserve"> </v>
      </c>
      <c r="C39" s="349" t="str">
        <f>IF('Sınıf Listeleri'!H37=0," ",'Sınıf Listeleri'!H37)</f>
        <v xml:space="preserve"> </v>
      </c>
      <c r="D39" s="350"/>
      <c r="E39" s="351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16" t="str">
        <f t="shared" si="2"/>
        <v xml:space="preserve"> </v>
      </c>
      <c r="AU39" s="16"/>
    </row>
    <row r="40" spans="1:47" ht="12" customHeight="1" x14ac:dyDescent="0.25">
      <c r="A40" s="15">
        <f>'Sınıf Listeleri'!F38</f>
        <v>35</v>
      </c>
      <c r="B40" s="78" t="str">
        <f>IF('Sınıf Listeleri'!G38=0," ",'Sınıf Listeleri'!G38)</f>
        <v xml:space="preserve"> </v>
      </c>
      <c r="C40" s="349" t="str">
        <f>IF('Sınıf Listeleri'!H38=0," ",'Sınıf Listeleri'!H38)</f>
        <v xml:space="preserve"> </v>
      </c>
      <c r="D40" s="350"/>
      <c r="E40" s="351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16" t="str">
        <f t="shared" si="2"/>
        <v xml:space="preserve"> </v>
      </c>
      <c r="AU40" s="16"/>
    </row>
    <row r="41" spans="1:47" ht="12" customHeight="1" x14ac:dyDescent="0.25">
      <c r="A41" s="15">
        <f>'Sınıf Listeleri'!F39</f>
        <v>36</v>
      </c>
      <c r="B41" s="78" t="str">
        <f>IF('Sınıf Listeleri'!G39=0," ",'Sınıf Listeleri'!G39)</f>
        <v xml:space="preserve"> </v>
      </c>
      <c r="C41" s="349" t="str">
        <f>IF('Sınıf Listeleri'!H39=0," ",'Sınıf Listeleri'!H39)</f>
        <v xml:space="preserve"> </v>
      </c>
      <c r="D41" s="350"/>
      <c r="E41" s="351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16" t="str">
        <f t="shared" si="2"/>
        <v xml:space="preserve"> </v>
      </c>
      <c r="AU41" s="16"/>
    </row>
    <row r="42" spans="1:47" ht="12" customHeight="1" x14ac:dyDescent="0.25">
      <c r="A42" s="15">
        <f>'Sınıf Listeleri'!F40</f>
        <v>37</v>
      </c>
      <c r="B42" s="78" t="str">
        <f>IF('Sınıf Listeleri'!G40=0," ",'Sınıf Listeleri'!G40)</f>
        <v xml:space="preserve"> </v>
      </c>
      <c r="C42" s="349" t="str">
        <f>IF('Sınıf Listeleri'!H40=0," ",'Sınıf Listeleri'!H40)</f>
        <v xml:space="preserve"> </v>
      </c>
      <c r="D42" s="350"/>
      <c r="E42" s="351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16" t="str">
        <f t="shared" si="2"/>
        <v xml:space="preserve"> </v>
      </c>
      <c r="AU42" s="16"/>
    </row>
    <row r="43" spans="1:47" ht="12" customHeight="1" x14ac:dyDescent="0.25">
      <c r="A43" s="15">
        <f>'Sınıf Listeleri'!F41</f>
        <v>38</v>
      </c>
      <c r="B43" s="78" t="str">
        <f>IF('Sınıf Listeleri'!G41=0," ",'Sınıf Listeleri'!G41)</f>
        <v xml:space="preserve"> </v>
      </c>
      <c r="C43" s="349" t="str">
        <f>IF('Sınıf Listeleri'!H41=0," ",'Sınıf Listeleri'!H41)</f>
        <v xml:space="preserve"> </v>
      </c>
      <c r="D43" s="350"/>
      <c r="E43" s="351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16" t="str">
        <f t="shared" si="2"/>
        <v xml:space="preserve"> </v>
      </c>
      <c r="AU43" s="16"/>
    </row>
    <row r="44" spans="1:47" ht="12" customHeight="1" x14ac:dyDescent="0.25">
      <c r="A44" s="15">
        <f>'Sınıf Listeleri'!F42</f>
        <v>39</v>
      </c>
      <c r="B44" s="78" t="str">
        <f>IF('Sınıf Listeleri'!G42=0," ",'Sınıf Listeleri'!G42)</f>
        <v xml:space="preserve"> </v>
      </c>
      <c r="C44" s="349" t="str">
        <f>IF('Sınıf Listeleri'!H42=0," ",'Sınıf Listeleri'!H42)</f>
        <v xml:space="preserve"> </v>
      </c>
      <c r="D44" s="350"/>
      <c r="E44" s="351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16" t="str">
        <f t="shared" si="2"/>
        <v xml:space="preserve"> </v>
      </c>
      <c r="AU44" s="16"/>
    </row>
    <row r="45" spans="1:47" ht="12" customHeight="1" x14ac:dyDescent="0.25">
      <c r="A45" s="76">
        <f>'Sınıf Listeleri'!F43</f>
        <v>40</v>
      </c>
      <c r="B45" s="78" t="str">
        <f>IF('Sınıf Listeleri'!G43=0," ",'Sınıf Listeleri'!G43)</f>
        <v xml:space="preserve"> </v>
      </c>
      <c r="C45" s="349" t="str">
        <f>IF('Sınıf Listeleri'!H43=0," ",'Sınıf Listeleri'!H43)</f>
        <v xml:space="preserve"> </v>
      </c>
      <c r="D45" s="350"/>
      <c r="E45" s="351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16" t="str">
        <f t="shared" si="2"/>
        <v xml:space="preserve"> </v>
      </c>
      <c r="AU45" s="16"/>
    </row>
    <row r="46" spans="1:47" ht="12" customHeight="1" x14ac:dyDescent="0.25">
      <c r="A46" s="76">
        <f>'Sınıf Listeleri'!F44</f>
        <v>41</v>
      </c>
      <c r="B46" s="78" t="str">
        <f>IF('Sınıf Listeleri'!G44=0," ",'Sınıf Listeleri'!G44)</f>
        <v xml:space="preserve"> </v>
      </c>
      <c r="C46" s="349" t="str">
        <f>IF('Sınıf Listeleri'!H44=0," ",'Sınıf Listeleri'!H44)</f>
        <v xml:space="preserve"> </v>
      </c>
      <c r="D46" s="350"/>
      <c r="E46" s="351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16" t="str">
        <f t="shared" si="2"/>
        <v xml:space="preserve"> </v>
      </c>
      <c r="AU46" s="16"/>
    </row>
    <row r="47" spans="1:47" ht="12" customHeight="1" x14ac:dyDescent="0.25">
      <c r="A47" s="76">
        <f>'Sınıf Listeleri'!F45</f>
        <v>42</v>
      </c>
      <c r="B47" s="78" t="str">
        <f>IF('Sınıf Listeleri'!G45=0," ",'Sınıf Listeleri'!G45)</f>
        <v xml:space="preserve"> </v>
      </c>
      <c r="C47" s="349" t="str">
        <f>IF('Sınıf Listeleri'!H45=0," ",'Sınıf Listeleri'!H45)</f>
        <v xml:space="preserve"> </v>
      </c>
      <c r="D47" s="350"/>
      <c r="E47" s="351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16" t="str">
        <f t="shared" si="2"/>
        <v xml:space="preserve"> </v>
      </c>
      <c r="AU47" s="16"/>
    </row>
    <row r="48" spans="1:47" ht="12" customHeight="1" x14ac:dyDescent="0.25">
      <c r="A48" s="76">
        <f>'Sınıf Listeleri'!F46</f>
        <v>43</v>
      </c>
      <c r="B48" s="78" t="str">
        <f>IF('Sınıf Listeleri'!G46=0," ",'Sınıf Listeleri'!G46)</f>
        <v xml:space="preserve"> </v>
      </c>
      <c r="C48" s="349" t="str">
        <f>IF('Sınıf Listeleri'!H46=0," ",'Sınıf Listeleri'!H46)</f>
        <v xml:space="preserve"> </v>
      </c>
      <c r="D48" s="350"/>
      <c r="E48" s="351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16" t="str">
        <f t="shared" si="2"/>
        <v xml:space="preserve"> </v>
      </c>
      <c r="AU48" s="16"/>
    </row>
    <row r="49" spans="1:47" ht="12" customHeight="1" x14ac:dyDescent="0.25">
      <c r="A49" s="76">
        <f>'Sınıf Listeleri'!F47</f>
        <v>44</v>
      </c>
      <c r="B49" s="78" t="str">
        <f>IF('Sınıf Listeleri'!G47=0," ",'Sınıf Listeleri'!G47)</f>
        <v xml:space="preserve"> </v>
      </c>
      <c r="C49" s="349" t="str">
        <f>IF('Sınıf Listeleri'!H47=0," ",'Sınıf Listeleri'!H47)</f>
        <v xml:space="preserve"> </v>
      </c>
      <c r="D49" s="350"/>
      <c r="E49" s="351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16" t="str">
        <f t="shared" si="2"/>
        <v xml:space="preserve"> </v>
      </c>
      <c r="AU49" s="16"/>
    </row>
    <row r="50" spans="1:47" ht="12" customHeight="1" x14ac:dyDescent="0.25">
      <c r="A50" s="76">
        <f>'Sınıf Listeleri'!F48</f>
        <v>45</v>
      </c>
      <c r="B50" s="78" t="str">
        <f>IF('Sınıf Listeleri'!G48=0," ",'Sınıf Listeleri'!G48)</f>
        <v xml:space="preserve"> </v>
      </c>
      <c r="C50" s="349" t="str">
        <f>IF('Sınıf Listeleri'!H48=0," ",'Sınıf Listeleri'!H48)</f>
        <v xml:space="preserve"> </v>
      </c>
      <c r="D50" s="350"/>
      <c r="E50" s="351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16" t="str">
        <f t="shared" si="2"/>
        <v xml:space="preserve"> </v>
      </c>
      <c r="AU50" s="16"/>
    </row>
    <row r="51" spans="1:47" ht="12" customHeight="1" x14ac:dyDescent="0.25">
      <c r="A51" s="76">
        <f>'Sınıf Listeleri'!F49</f>
        <v>46</v>
      </c>
      <c r="B51" s="78" t="str">
        <f>IF('Sınıf Listeleri'!G49=0," ",'Sınıf Listeleri'!G49)</f>
        <v xml:space="preserve"> </v>
      </c>
      <c r="C51" s="349" t="str">
        <f>IF('Sınıf Listeleri'!H49=0," ",'Sınıf Listeleri'!H49)</f>
        <v xml:space="preserve"> </v>
      </c>
      <c r="D51" s="350"/>
      <c r="E51" s="351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16" t="str">
        <f t="shared" si="2"/>
        <v xml:space="preserve"> </v>
      </c>
      <c r="AU51" s="16"/>
    </row>
    <row r="52" spans="1:47" ht="12" customHeight="1" x14ac:dyDescent="0.25">
      <c r="A52" s="76">
        <f>'Sınıf Listeleri'!F50</f>
        <v>47</v>
      </c>
      <c r="B52" s="78" t="str">
        <f>IF('Sınıf Listeleri'!G50=0," ",'Sınıf Listeleri'!G50)</f>
        <v xml:space="preserve"> </v>
      </c>
      <c r="C52" s="349" t="str">
        <f>IF('Sınıf Listeleri'!H50=0," ",'Sınıf Listeleri'!H50)</f>
        <v xml:space="preserve"> </v>
      </c>
      <c r="D52" s="350"/>
      <c r="E52" s="351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16" t="str">
        <f t="shared" si="2"/>
        <v xml:space="preserve"> </v>
      </c>
      <c r="AU52" s="16"/>
    </row>
    <row r="53" spans="1:47" ht="12" customHeight="1" x14ac:dyDescent="0.25">
      <c r="A53" s="76">
        <f>'Sınıf Listeleri'!F51</f>
        <v>48</v>
      </c>
      <c r="B53" s="79">
        <v>241104074</v>
      </c>
      <c r="C53" s="349" t="str">
        <f>IF('Sınıf Listeleri'!H51=0," ",'Sınıf Listeleri'!H51)</f>
        <v xml:space="preserve"> </v>
      </c>
      <c r="D53" s="350"/>
      <c r="E53" s="351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16" t="str">
        <f t="shared" si="2"/>
        <v xml:space="preserve"> </v>
      </c>
      <c r="AU53" s="16"/>
    </row>
    <row r="54" spans="1:47" ht="12" customHeight="1" x14ac:dyDescent="0.25">
      <c r="A54" s="76">
        <f>'Sınıf Listeleri'!F52</f>
        <v>49</v>
      </c>
      <c r="B54" s="78" t="str">
        <f>IF('Sınıf Listeleri'!G52=0," ",'Sınıf Listeleri'!G52)</f>
        <v xml:space="preserve"> </v>
      </c>
      <c r="C54" s="349" t="str">
        <f>IF('Sınıf Listeleri'!H52=0," ",'Sınıf Listeleri'!H52)</f>
        <v xml:space="preserve"> </v>
      </c>
      <c r="D54" s="350"/>
      <c r="E54" s="351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16" t="str">
        <f t="shared" si="2"/>
        <v xml:space="preserve"> </v>
      </c>
      <c r="AU54" s="16"/>
    </row>
    <row r="55" spans="1:47" ht="12" customHeight="1" x14ac:dyDescent="0.25">
      <c r="A55" s="76">
        <f>'Sınıf Listeleri'!F53</f>
        <v>50</v>
      </c>
      <c r="B55" s="78" t="str">
        <f>IF('Sınıf Listeleri'!G53=0," ",'Sınıf Listeleri'!G53)</f>
        <v xml:space="preserve"> </v>
      </c>
      <c r="C55" s="349" t="str">
        <f>IF('Sınıf Listeleri'!H53=0," ",'Sınıf Listeleri'!H53)</f>
        <v xml:space="preserve"> </v>
      </c>
      <c r="D55" s="350"/>
      <c r="E55" s="351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16" t="str">
        <f t="shared" si="2"/>
        <v xml:space="preserve"> </v>
      </c>
      <c r="AU55" s="16"/>
    </row>
    <row r="56" spans="1:47" ht="12" customHeight="1" x14ac:dyDescent="0.25">
      <c r="A56" s="76">
        <f>'Sınıf Listeleri'!F54</f>
        <v>51</v>
      </c>
      <c r="B56" s="78" t="str">
        <f>IF('Sınıf Listeleri'!G54=0," ",'Sınıf Listeleri'!G54)</f>
        <v xml:space="preserve"> </v>
      </c>
      <c r="C56" s="349" t="str">
        <f>IF('Sınıf Listeleri'!H54=0," ",'Sınıf Listeleri'!H54)</f>
        <v xml:space="preserve"> </v>
      </c>
      <c r="D56" s="350"/>
      <c r="E56" s="351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16" t="str">
        <f t="shared" si="2"/>
        <v xml:space="preserve"> </v>
      </c>
      <c r="AU56" s="16"/>
    </row>
    <row r="57" spans="1:47" ht="12" customHeight="1" x14ac:dyDescent="0.25">
      <c r="A57" s="76">
        <f>'Sınıf Listeleri'!F55</f>
        <v>52</v>
      </c>
      <c r="B57" s="78" t="str">
        <f>IF('Sınıf Listeleri'!G55=0," ",'Sınıf Listeleri'!G55)</f>
        <v xml:space="preserve"> </v>
      </c>
      <c r="C57" s="349" t="str">
        <f>IF('Sınıf Listeleri'!H55=0," ",'Sınıf Listeleri'!H55)</f>
        <v xml:space="preserve"> </v>
      </c>
      <c r="D57" s="350"/>
      <c r="E57" s="351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16" t="str">
        <f t="shared" si="2"/>
        <v xml:space="preserve"> </v>
      </c>
      <c r="AU57" s="16"/>
    </row>
    <row r="58" spans="1:47" ht="12" customHeight="1" x14ac:dyDescent="0.25">
      <c r="A58" s="76">
        <f>'Sınıf Listeleri'!F56</f>
        <v>53</v>
      </c>
      <c r="B58" s="78" t="str">
        <f>IF('Sınıf Listeleri'!G56=0," ",'Sınıf Listeleri'!G56)</f>
        <v xml:space="preserve"> </v>
      </c>
      <c r="C58" s="349" t="str">
        <f>IF('Sınıf Listeleri'!H56=0," ",'Sınıf Listeleri'!H56)</f>
        <v xml:space="preserve"> </v>
      </c>
      <c r="D58" s="350"/>
      <c r="E58" s="351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16" t="str">
        <f t="shared" si="2"/>
        <v xml:space="preserve"> </v>
      </c>
      <c r="AU58" s="16"/>
    </row>
    <row r="59" spans="1:47" ht="12" customHeight="1" x14ac:dyDescent="0.25">
      <c r="A59" s="76">
        <f>'Sınıf Listeleri'!F57</f>
        <v>54</v>
      </c>
      <c r="B59" s="78" t="str">
        <f>IF('Sınıf Listeleri'!G57=0," ",'Sınıf Listeleri'!G57)</f>
        <v xml:space="preserve"> </v>
      </c>
      <c r="C59" s="349" t="str">
        <f>IF('Sınıf Listeleri'!H57=0," ",'Sınıf Listeleri'!H57)</f>
        <v xml:space="preserve"> </v>
      </c>
      <c r="D59" s="350"/>
      <c r="E59" s="351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16" t="str">
        <f t="shared" si="2"/>
        <v xml:space="preserve"> </v>
      </c>
      <c r="AU59" s="16"/>
    </row>
    <row r="60" spans="1:47" ht="12" customHeight="1" x14ac:dyDescent="0.25">
      <c r="A60" s="76">
        <f>'Sınıf Listeleri'!F58</f>
        <v>55</v>
      </c>
      <c r="B60" s="78" t="str">
        <f>IF('Sınıf Listeleri'!G58=0," ",'Sınıf Listeleri'!G58)</f>
        <v xml:space="preserve"> </v>
      </c>
      <c r="C60" s="349" t="str">
        <f>IF('Sınıf Listeleri'!H58=0," ",'Sınıf Listeleri'!H58)</f>
        <v xml:space="preserve"> </v>
      </c>
      <c r="D60" s="350"/>
      <c r="E60" s="351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16" t="str">
        <f t="shared" si="2"/>
        <v xml:space="preserve"> </v>
      </c>
      <c r="AU60" s="16"/>
    </row>
    <row r="61" spans="1:47" ht="12" customHeight="1" x14ac:dyDescent="0.25">
      <c r="A61" s="76">
        <f>'Sınıf Listeleri'!F59</f>
        <v>56</v>
      </c>
      <c r="B61" s="78" t="str">
        <f>IF('Sınıf Listeleri'!G59=0," ",'Sınıf Listeleri'!G59)</f>
        <v xml:space="preserve"> </v>
      </c>
      <c r="C61" s="349" t="str">
        <f>IF('Sınıf Listeleri'!H59=0," ",'Sınıf Listeleri'!H59)</f>
        <v xml:space="preserve"> </v>
      </c>
      <c r="D61" s="350"/>
      <c r="E61" s="351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16" t="str">
        <f t="shared" si="2"/>
        <v xml:space="preserve"> </v>
      </c>
      <c r="AU61" s="16"/>
    </row>
    <row r="62" spans="1:47" ht="12" customHeight="1" x14ac:dyDescent="0.25">
      <c r="A62" s="76">
        <f>'Sınıf Listeleri'!F60</f>
        <v>57</v>
      </c>
      <c r="B62" s="78" t="str">
        <f>IF('Sınıf Listeleri'!G60=0," ",'Sınıf Listeleri'!G60)</f>
        <v xml:space="preserve"> </v>
      </c>
      <c r="C62" s="349" t="str">
        <f>IF('Sınıf Listeleri'!H60=0," ",'Sınıf Listeleri'!H60)</f>
        <v xml:space="preserve"> </v>
      </c>
      <c r="D62" s="350"/>
      <c r="E62" s="351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16" t="str">
        <f t="shared" si="2"/>
        <v xml:space="preserve"> </v>
      </c>
      <c r="AU62" s="16"/>
    </row>
    <row r="63" spans="1:47" ht="12" customHeight="1" x14ac:dyDescent="0.25">
      <c r="A63" s="76">
        <f>'Sınıf Listeleri'!F61</f>
        <v>58</v>
      </c>
      <c r="B63" s="78" t="str">
        <f>IF('Sınıf Listeleri'!G61=0," ",'Sınıf Listeleri'!G61)</f>
        <v xml:space="preserve"> </v>
      </c>
      <c r="C63" s="349" t="str">
        <f>IF('Sınıf Listeleri'!H61=0," ",'Sınıf Listeleri'!H61)</f>
        <v xml:space="preserve"> </v>
      </c>
      <c r="D63" s="350"/>
      <c r="E63" s="351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16" t="str">
        <f t="shared" si="2"/>
        <v xml:space="preserve"> </v>
      </c>
      <c r="AU63" s="16"/>
    </row>
    <row r="64" spans="1:47" ht="12" customHeight="1" x14ac:dyDescent="0.25">
      <c r="A64" s="76">
        <f>'Sınıf Listeleri'!F62</f>
        <v>59</v>
      </c>
      <c r="B64" s="78" t="str">
        <f>IF('Sınıf Listeleri'!G62=0," ",'Sınıf Listeleri'!G62)</f>
        <v xml:space="preserve"> </v>
      </c>
      <c r="C64" s="349" t="str">
        <f>IF('Sınıf Listeleri'!H62=0," ",'Sınıf Listeleri'!H62)</f>
        <v xml:space="preserve"> </v>
      </c>
      <c r="D64" s="350"/>
      <c r="E64" s="351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16" t="str">
        <f t="shared" si="2"/>
        <v xml:space="preserve"> </v>
      </c>
      <c r="AU64" s="16"/>
    </row>
    <row r="65" spans="1:47" ht="12" customHeight="1" x14ac:dyDescent="0.25">
      <c r="A65" s="76">
        <f>'Sınıf Listeleri'!F63</f>
        <v>60</v>
      </c>
      <c r="B65" s="78" t="str">
        <f>IF('Sınıf Listeleri'!G63=0," ",'Sınıf Listeleri'!G63)</f>
        <v xml:space="preserve"> </v>
      </c>
      <c r="C65" s="349" t="str">
        <f>IF('Sınıf Listeleri'!H63=0," ",'Sınıf Listeleri'!H63)</f>
        <v xml:space="preserve"> </v>
      </c>
      <c r="D65" s="350"/>
      <c r="E65" s="351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16" t="str">
        <f t="shared" si="2"/>
        <v xml:space="preserve"> </v>
      </c>
      <c r="AU65" s="16"/>
    </row>
    <row r="66" spans="1:47" ht="12" customHeight="1" x14ac:dyDescent="0.25">
      <c r="A66" s="76">
        <f>'Sınıf Listeleri'!F64</f>
        <v>61</v>
      </c>
      <c r="B66" s="78" t="str">
        <f>IF('Sınıf Listeleri'!G64=0," ",'Sınıf Listeleri'!G64)</f>
        <v xml:space="preserve"> </v>
      </c>
      <c r="C66" s="349" t="str">
        <f>IF('Sınıf Listeleri'!H64=0," ",'Sınıf Listeleri'!H64)</f>
        <v xml:space="preserve"> </v>
      </c>
      <c r="D66" s="350"/>
      <c r="E66" s="351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16" t="str">
        <f t="shared" si="2"/>
        <v xml:space="preserve"> </v>
      </c>
      <c r="AU66" s="16"/>
    </row>
    <row r="67" spans="1:47" ht="12" customHeight="1" x14ac:dyDescent="0.25">
      <c r="A67" s="76">
        <f>'Sınıf Listeleri'!F65</f>
        <v>62</v>
      </c>
      <c r="B67" s="78" t="str">
        <f>IF('Sınıf Listeleri'!G65=0," ",'Sınıf Listeleri'!G65)</f>
        <v xml:space="preserve"> </v>
      </c>
      <c r="C67" s="349" t="str">
        <f>IF('Sınıf Listeleri'!H65=0," ",'Sınıf Listeleri'!H65)</f>
        <v xml:space="preserve"> </v>
      </c>
      <c r="D67" s="350"/>
      <c r="E67" s="351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16" t="str">
        <f t="shared" si="2"/>
        <v xml:space="preserve"> </v>
      </c>
      <c r="AU67" s="16"/>
    </row>
    <row r="68" spans="1:47" ht="12" customHeight="1" x14ac:dyDescent="0.25">
      <c r="A68" s="76">
        <f>'Sınıf Listeleri'!F66</f>
        <v>63</v>
      </c>
      <c r="B68" s="78" t="str">
        <f>IF('Sınıf Listeleri'!G66=0," ",'Sınıf Listeleri'!G66)</f>
        <v xml:space="preserve"> </v>
      </c>
      <c r="C68" s="349" t="str">
        <f>IF('Sınıf Listeleri'!H66=0," ",'Sınıf Listeleri'!H66)</f>
        <v xml:space="preserve"> </v>
      </c>
      <c r="D68" s="350"/>
      <c r="E68" s="351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16" t="str">
        <f t="shared" si="2"/>
        <v xml:space="preserve"> </v>
      </c>
      <c r="AU68" s="16"/>
    </row>
    <row r="69" spans="1:47" ht="12" customHeight="1" x14ac:dyDescent="0.25">
      <c r="A69" s="76">
        <f>'Sınıf Listeleri'!F67</f>
        <v>64</v>
      </c>
      <c r="B69" s="78" t="str">
        <f>IF('Sınıf Listeleri'!G67=0," ",'Sınıf Listeleri'!G67)</f>
        <v xml:space="preserve"> </v>
      </c>
      <c r="C69" s="349" t="str">
        <f>IF('Sınıf Listeleri'!H67=0," ",'Sınıf Listeleri'!H67)</f>
        <v xml:space="preserve"> </v>
      </c>
      <c r="D69" s="350"/>
      <c r="E69" s="351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16" t="str">
        <f t="shared" si="2"/>
        <v xml:space="preserve"> </v>
      </c>
      <c r="AU69" s="16"/>
    </row>
    <row r="70" spans="1:47" ht="12" customHeight="1" x14ac:dyDescent="0.25">
      <c r="A70" s="76">
        <f>'Sınıf Listeleri'!F68</f>
        <v>65</v>
      </c>
      <c r="B70" s="78" t="str">
        <f>IF('Sınıf Listeleri'!G68=0," ",'Sınıf Listeleri'!G68)</f>
        <v xml:space="preserve"> </v>
      </c>
      <c r="C70" s="349" t="str">
        <f>IF('Sınıf Listeleri'!H68=0," ",'Sınıf Listeleri'!H68)</f>
        <v xml:space="preserve"> </v>
      </c>
      <c r="D70" s="350"/>
      <c r="E70" s="351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16" t="str">
        <f t="shared" si="2"/>
        <v xml:space="preserve"> </v>
      </c>
      <c r="AU70" s="16"/>
    </row>
    <row r="71" spans="1:47" ht="12" customHeight="1" x14ac:dyDescent="0.25">
      <c r="A71" s="76">
        <f>'Sınıf Listeleri'!F69</f>
        <v>66</v>
      </c>
      <c r="B71" s="78" t="str">
        <f>IF('Sınıf Listeleri'!G69=0," ",'Sınıf Listeleri'!G69)</f>
        <v xml:space="preserve"> </v>
      </c>
      <c r="C71" s="349" t="str">
        <f>IF('Sınıf Listeleri'!H69=0," ",'Sınıf Listeleri'!H69)</f>
        <v xml:space="preserve"> </v>
      </c>
      <c r="D71" s="350"/>
      <c r="E71" s="351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16" t="str">
        <f t="shared" si="2"/>
        <v xml:space="preserve"> </v>
      </c>
      <c r="AU71" s="16"/>
    </row>
    <row r="72" spans="1:47" ht="12" customHeight="1" x14ac:dyDescent="0.25">
      <c r="A72" s="76">
        <f>'Sınıf Listeleri'!F70</f>
        <v>67</v>
      </c>
      <c r="B72" s="78" t="str">
        <f>IF('Sınıf Listeleri'!G70=0," ",'Sınıf Listeleri'!G70)</f>
        <v xml:space="preserve"> </v>
      </c>
      <c r="C72" s="349" t="str">
        <f>IF('Sınıf Listeleri'!H70=0," ",'Sınıf Listeleri'!H70)</f>
        <v xml:space="preserve"> </v>
      </c>
      <c r="D72" s="350"/>
      <c r="E72" s="351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16" t="str">
        <f t="shared" si="2"/>
        <v xml:space="preserve"> </v>
      </c>
      <c r="AU72" s="16"/>
    </row>
    <row r="73" spans="1:47" ht="12" customHeight="1" x14ac:dyDescent="0.25">
      <c r="A73" s="76">
        <f>'Sınıf Listeleri'!F71</f>
        <v>68</v>
      </c>
      <c r="B73" s="78" t="str">
        <f>IF('Sınıf Listeleri'!G71=0," ",'Sınıf Listeleri'!G71)</f>
        <v xml:space="preserve"> </v>
      </c>
      <c r="C73" s="349" t="str">
        <f>IF('Sınıf Listeleri'!H71=0," ",'Sınıf Listeleri'!H71)</f>
        <v xml:space="preserve"> </v>
      </c>
      <c r="D73" s="350"/>
      <c r="E73" s="351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16" t="str">
        <f t="shared" si="2"/>
        <v xml:space="preserve"> </v>
      </c>
      <c r="AU73" s="16"/>
    </row>
    <row r="74" spans="1:47" ht="12" customHeight="1" x14ac:dyDescent="0.25">
      <c r="A74" s="76">
        <f>'Sınıf Listeleri'!F72</f>
        <v>69</v>
      </c>
      <c r="B74" s="78" t="str">
        <f>IF('Sınıf Listeleri'!G72=0," ",'Sınıf Listeleri'!G72)</f>
        <v xml:space="preserve"> </v>
      </c>
      <c r="C74" s="349" t="str">
        <f>IF('Sınıf Listeleri'!H72=0," ",'Sınıf Listeleri'!H72)</f>
        <v xml:space="preserve"> </v>
      </c>
      <c r="D74" s="350"/>
      <c r="E74" s="351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16" t="str">
        <f t="shared" si="2"/>
        <v xml:space="preserve"> </v>
      </c>
      <c r="AU74" s="16"/>
    </row>
    <row r="75" spans="1:47" ht="12" customHeight="1" x14ac:dyDescent="0.25">
      <c r="A75" s="76">
        <f>'Sınıf Listeleri'!F73</f>
        <v>70</v>
      </c>
      <c r="B75" s="78" t="str">
        <f>IF('Sınıf Listeleri'!G73=0," ",'Sınıf Listeleri'!G73)</f>
        <v xml:space="preserve"> </v>
      </c>
      <c r="C75" s="349" t="str">
        <f>IF('Sınıf Listeleri'!H73=0," ",'Sınıf Listeleri'!H73)</f>
        <v xml:space="preserve"> </v>
      </c>
      <c r="D75" s="350"/>
      <c r="E75" s="351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16" t="str">
        <f t="shared" si="2"/>
        <v xml:space="preserve"> </v>
      </c>
      <c r="AU75" s="16"/>
    </row>
    <row r="76" spans="1:47" ht="12" customHeight="1" x14ac:dyDescent="0.25">
      <c r="A76" s="76">
        <f>'Sınıf Listeleri'!F74</f>
        <v>71</v>
      </c>
      <c r="B76" s="78" t="str">
        <f>IF('Sınıf Listeleri'!G74=0," ",'Sınıf Listeleri'!G74)</f>
        <v xml:space="preserve"> </v>
      </c>
      <c r="C76" s="349" t="str">
        <f>IF('Sınıf Listeleri'!H74=0," ",'Sınıf Listeleri'!H74)</f>
        <v xml:space="preserve"> </v>
      </c>
      <c r="D76" s="350"/>
      <c r="E76" s="351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16" t="str">
        <f t="shared" si="2"/>
        <v xml:space="preserve"> </v>
      </c>
      <c r="AU76" s="16"/>
    </row>
    <row r="77" spans="1:47" ht="12" customHeight="1" x14ac:dyDescent="0.25">
      <c r="A77" s="76">
        <f>'Sınıf Listeleri'!F75</f>
        <v>72</v>
      </c>
      <c r="B77" s="78" t="str">
        <f>IF('Sınıf Listeleri'!G75=0," ",'Sınıf Listeleri'!G75)</f>
        <v xml:space="preserve"> </v>
      </c>
      <c r="C77" s="349" t="str">
        <f>IF('Sınıf Listeleri'!H75=0," ",'Sınıf Listeleri'!H75)</f>
        <v xml:space="preserve"> </v>
      </c>
      <c r="D77" s="350"/>
      <c r="E77" s="351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16" t="str">
        <f t="shared" si="2"/>
        <v xml:space="preserve"> </v>
      </c>
      <c r="AU77" s="16"/>
    </row>
    <row r="78" spans="1:47" ht="12" customHeight="1" x14ac:dyDescent="0.25">
      <c r="A78" s="76">
        <f>'Sınıf Listeleri'!F76</f>
        <v>73</v>
      </c>
      <c r="B78" s="78" t="str">
        <f>IF('Sınıf Listeleri'!G76=0," ",'Sınıf Listeleri'!G76)</f>
        <v xml:space="preserve"> </v>
      </c>
      <c r="C78" s="349" t="str">
        <f>IF('Sınıf Listeleri'!H76=0," ",'Sınıf Listeleri'!H76)</f>
        <v xml:space="preserve"> </v>
      </c>
      <c r="D78" s="350"/>
      <c r="E78" s="351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16" t="str">
        <f t="shared" si="2"/>
        <v xml:space="preserve"> </v>
      </c>
      <c r="AU78" s="16"/>
    </row>
    <row r="79" spans="1:47" ht="12" customHeight="1" x14ac:dyDescent="0.25">
      <c r="A79" s="76">
        <f>'Sınıf Listeleri'!F77</f>
        <v>74</v>
      </c>
      <c r="B79" s="78" t="str">
        <f>IF('Sınıf Listeleri'!G77=0," ",'Sınıf Listeleri'!G77)</f>
        <v xml:space="preserve"> </v>
      </c>
      <c r="C79" s="349" t="str">
        <f>IF('Sınıf Listeleri'!H77=0," ",'Sınıf Listeleri'!H77)</f>
        <v xml:space="preserve"> </v>
      </c>
      <c r="D79" s="350"/>
      <c r="E79" s="351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16" t="str">
        <f t="shared" si="2"/>
        <v xml:space="preserve"> </v>
      </c>
      <c r="AU79" s="16"/>
    </row>
    <row r="80" spans="1:47" ht="12" customHeight="1" x14ac:dyDescent="0.25">
      <c r="A80" s="76">
        <f>'Sınıf Listeleri'!F78</f>
        <v>75</v>
      </c>
      <c r="B80" s="78" t="str">
        <f>IF('Sınıf Listeleri'!G78=0," ",'Sınıf Listeleri'!G78)</f>
        <v xml:space="preserve"> </v>
      </c>
      <c r="C80" s="349" t="str">
        <f>IF('Sınıf Listeleri'!H78=0," ",'Sınıf Listeleri'!H78)</f>
        <v xml:space="preserve"> </v>
      </c>
      <c r="D80" s="350"/>
      <c r="E80" s="351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16" t="str">
        <f t="shared" si="2"/>
        <v xml:space="preserve"> </v>
      </c>
      <c r="AU80" s="16"/>
    </row>
    <row r="81" spans="1:47" ht="12" customHeight="1" x14ac:dyDescent="0.25">
      <c r="A81" s="76">
        <f>'Sınıf Listeleri'!F79</f>
        <v>76</v>
      </c>
      <c r="B81" s="78" t="str">
        <f>IF('Sınıf Listeleri'!G79=0," ",'Sınıf Listeleri'!G79)</f>
        <v xml:space="preserve"> </v>
      </c>
      <c r="C81" s="349" t="str">
        <f>IF('Sınıf Listeleri'!H79=0," ",'Sınıf Listeleri'!H79)</f>
        <v xml:space="preserve"> </v>
      </c>
      <c r="D81" s="350"/>
      <c r="E81" s="351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16" t="str">
        <f t="shared" si="2"/>
        <v xml:space="preserve"> </v>
      </c>
      <c r="AU81" s="16"/>
    </row>
    <row r="82" spans="1:47" ht="12" customHeight="1" x14ac:dyDescent="0.25">
      <c r="A82" s="76">
        <f>'Sınıf Listeleri'!F80</f>
        <v>77</v>
      </c>
      <c r="B82" s="78" t="str">
        <f>IF('Sınıf Listeleri'!G80=0," ",'Sınıf Listeleri'!G80)</f>
        <v xml:space="preserve"> </v>
      </c>
      <c r="C82" s="349" t="str">
        <f>IF('Sınıf Listeleri'!H80=0," ",'Sınıf Listeleri'!H80)</f>
        <v xml:space="preserve"> </v>
      </c>
      <c r="D82" s="350"/>
      <c r="E82" s="351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16" t="str">
        <f t="shared" si="2"/>
        <v xml:space="preserve"> </v>
      </c>
      <c r="AU82" s="16"/>
    </row>
    <row r="83" spans="1:47" ht="12" customHeight="1" x14ac:dyDescent="0.25">
      <c r="A83" s="76">
        <f>'Sınıf Listeleri'!F81</f>
        <v>78</v>
      </c>
      <c r="B83" s="78" t="str">
        <f>IF('Sınıf Listeleri'!G81=0," ",'Sınıf Listeleri'!G81)</f>
        <v xml:space="preserve"> </v>
      </c>
      <c r="C83" s="349" t="str">
        <f>IF('Sınıf Listeleri'!H81=0," ",'Sınıf Listeleri'!H81)</f>
        <v xml:space="preserve"> </v>
      </c>
      <c r="D83" s="350"/>
      <c r="E83" s="351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16" t="str">
        <f t="shared" si="2"/>
        <v xml:space="preserve"> </v>
      </c>
      <c r="AU83" s="16"/>
    </row>
    <row r="84" spans="1:47" ht="12" customHeight="1" x14ac:dyDescent="0.25">
      <c r="A84" s="15">
        <f>'Sınıf Listeleri'!F82</f>
        <v>79</v>
      </c>
      <c r="B84" s="78" t="str">
        <f>IF('Sınıf Listeleri'!G82=0," ",'Sınıf Listeleri'!G82)</f>
        <v xml:space="preserve"> </v>
      </c>
      <c r="C84" s="349" t="str">
        <f>IF('Sınıf Listeleri'!H82=0," ",'Sınıf Listeleri'!H82)</f>
        <v xml:space="preserve"> </v>
      </c>
      <c r="D84" s="350"/>
      <c r="E84" s="351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16" t="str">
        <f t="shared" si="2"/>
        <v xml:space="preserve"> </v>
      </c>
      <c r="AU84" s="16"/>
    </row>
    <row r="85" spans="1:47" ht="12" customHeight="1" x14ac:dyDescent="0.25">
      <c r="A85" s="15">
        <f>'Sınıf Listeleri'!F83</f>
        <v>80</v>
      </c>
      <c r="B85" s="78" t="str">
        <f>IF('Sınıf Listeleri'!G83=0," ",'Sınıf Listeleri'!G83)</f>
        <v xml:space="preserve"> </v>
      </c>
      <c r="C85" s="349" t="str">
        <f>IF('Sınıf Listeleri'!H83=0," ",'Sınıf Listeleri'!H83)</f>
        <v xml:space="preserve"> </v>
      </c>
      <c r="D85" s="350"/>
      <c r="E85" s="351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16" t="str">
        <f t="shared" si="2"/>
        <v xml:space="preserve"> </v>
      </c>
      <c r="AU85" s="16"/>
    </row>
    <row r="86" spans="1:47" ht="17.25" customHeight="1" x14ac:dyDescent="0.25">
      <c r="A86" s="396" t="s">
        <v>11</v>
      </c>
      <c r="B86" s="397"/>
      <c r="C86" s="397"/>
      <c r="D86" s="397"/>
      <c r="E86" s="398"/>
      <c r="F86" s="32" t="str">
        <f t="shared" ref="F86:AS86" si="3">F5</f>
        <v xml:space="preserve"> </v>
      </c>
      <c r="G86" s="32" t="str">
        <f t="shared" si="3"/>
        <v xml:space="preserve"> </v>
      </c>
      <c r="H86" s="32" t="str">
        <f t="shared" si="3"/>
        <v xml:space="preserve"> </v>
      </c>
      <c r="I86" s="32" t="str">
        <f t="shared" si="3"/>
        <v xml:space="preserve"> </v>
      </c>
      <c r="J86" s="32" t="str">
        <f t="shared" si="3"/>
        <v xml:space="preserve"> </v>
      </c>
      <c r="K86" s="32" t="str">
        <f t="shared" si="3"/>
        <v xml:space="preserve"> </v>
      </c>
      <c r="L86" s="32" t="str">
        <f t="shared" si="3"/>
        <v xml:space="preserve"> </v>
      </c>
      <c r="M86" s="32" t="str">
        <f t="shared" si="3"/>
        <v xml:space="preserve"> </v>
      </c>
      <c r="N86" s="32" t="str">
        <f t="shared" si="3"/>
        <v xml:space="preserve"> </v>
      </c>
      <c r="O86" s="32" t="str">
        <f t="shared" si="3"/>
        <v xml:space="preserve"> </v>
      </c>
      <c r="P86" s="32" t="str">
        <f t="shared" si="3"/>
        <v xml:space="preserve"> </v>
      </c>
      <c r="Q86" s="32" t="str">
        <f t="shared" si="3"/>
        <v xml:space="preserve"> </v>
      </c>
      <c r="R86" s="32" t="str">
        <f t="shared" si="3"/>
        <v xml:space="preserve"> </v>
      </c>
      <c r="S86" s="32" t="str">
        <f t="shared" si="3"/>
        <v xml:space="preserve"> </v>
      </c>
      <c r="T86" s="32" t="str">
        <f t="shared" si="3"/>
        <v xml:space="preserve"> </v>
      </c>
      <c r="U86" s="32" t="str">
        <f t="shared" si="3"/>
        <v xml:space="preserve"> </v>
      </c>
      <c r="V86" s="32" t="str">
        <f t="shared" si="3"/>
        <v xml:space="preserve"> </v>
      </c>
      <c r="W86" s="32" t="str">
        <f t="shared" si="3"/>
        <v xml:space="preserve"> </v>
      </c>
      <c r="X86" s="32" t="str">
        <f t="shared" si="3"/>
        <v xml:space="preserve"> </v>
      </c>
      <c r="Y86" s="32" t="str">
        <f t="shared" si="3"/>
        <v xml:space="preserve"> </v>
      </c>
      <c r="Z86" s="32" t="str">
        <f t="shared" si="3"/>
        <v xml:space="preserve"> </v>
      </c>
      <c r="AA86" s="32" t="str">
        <f t="shared" si="3"/>
        <v xml:space="preserve"> </v>
      </c>
      <c r="AB86" s="32" t="str">
        <f t="shared" si="3"/>
        <v xml:space="preserve"> </v>
      </c>
      <c r="AC86" s="32" t="str">
        <f t="shared" si="3"/>
        <v xml:space="preserve"> </v>
      </c>
      <c r="AD86" s="32" t="str">
        <f t="shared" si="3"/>
        <v xml:space="preserve"> </v>
      </c>
      <c r="AE86" s="32" t="str">
        <f t="shared" si="3"/>
        <v xml:space="preserve"> </v>
      </c>
      <c r="AF86" s="32" t="str">
        <f t="shared" si="3"/>
        <v xml:space="preserve"> </v>
      </c>
      <c r="AG86" s="32" t="str">
        <f t="shared" si="3"/>
        <v xml:space="preserve"> </v>
      </c>
      <c r="AH86" s="32" t="str">
        <f t="shared" si="3"/>
        <v xml:space="preserve"> </v>
      </c>
      <c r="AI86" s="32" t="str">
        <f t="shared" si="3"/>
        <v xml:space="preserve"> </v>
      </c>
      <c r="AJ86" s="32" t="str">
        <f t="shared" si="3"/>
        <v xml:space="preserve"> </v>
      </c>
      <c r="AK86" s="32" t="str">
        <f t="shared" si="3"/>
        <v xml:space="preserve"> </v>
      </c>
      <c r="AL86" s="32" t="str">
        <f t="shared" si="3"/>
        <v xml:space="preserve"> </v>
      </c>
      <c r="AM86" s="32" t="str">
        <f t="shared" si="3"/>
        <v xml:space="preserve"> </v>
      </c>
      <c r="AN86" s="32" t="str">
        <f t="shared" si="3"/>
        <v xml:space="preserve"> </v>
      </c>
      <c r="AO86" s="32" t="str">
        <f t="shared" si="3"/>
        <v xml:space="preserve"> </v>
      </c>
      <c r="AP86" s="32" t="str">
        <f t="shared" si="3"/>
        <v xml:space="preserve"> </v>
      </c>
      <c r="AQ86" s="32" t="str">
        <f t="shared" si="3"/>
        <v xml:space="preserve"> </v>
      </c>
      <c r="AR86" s="32" t="str">
        <f t="shared" si="3"/>
        <v xml:space="preserve"> </v>
      </c>
      <c r="AS86" s="32" t="str">
        <f t="shared" si="3"/>
        <v xml:space="preserve"> </v>
      </c>
      <c r="AT86" s="77"/>
      <c r="AU86" s="33"/>
    </row>
    <row r="87" spans="1:47" ht="18.75" customHeight="1" x14ac:dyDescent="0.25">
      <c r="A87" s="394" t="s">
        <v>38</v>
      </c>
      <c r="B87" s="394"/>
      <c r="C87" s="394"/>
      <c r="D87" s="394"/>
      <c r="E87" s="394"/>
      <c r="F87" s="35" t="str">
        <f t="shared" ref="F87:AS87" si="4">IF(COUNTBLANK(F6:F85)=ROWS(F6:F85)," ",SUM(F6:F85))</f>
        <v xml:space="preserve"> </v>
      </c>
      <c r="G87" s="35" t="str">
        <f t="shared" si="4"/>
        <v xml:space="preserve"> </v>
      </c>
      <c r="H87" s="35" t="str">
        <f t="shared" si="4"/>
        <v xml:space="preserve"> </v>
      </c>
      <c r="I87" s="35" t="str">
        <f t="shared" si="4"/>
        <v xml:space="preserve"> </v>
      </c>
      <c r="J87" s="35" t="str">
        <f t="shared" si="4"/>
        <v xml:space="preserve"> </v>
      </c>
      <c r="K87" s="35" t="str">
        <f t="shared" si="4"/>
        <v xml:space="preserve"> </v>
      </c>
      <c r="L87" s="35" t="str">
        <f t="shared" si="4"/>
        <v xml:space="preserve"> </v>
      </c>
      <c r="M87" s="35" t="str">
        <f t="shared" si="4"/>
        <v xml:space="preserve"> </v>
      </c>
      <c r="N87" s="35" t="str">
        <f t="shared" si="4"/>
        <v xml:space="preserve"> </v>
      </c>
      <c r="O87" s="35" t="str">
        <f t="shared" si="4"/>
        <v xml:space="preserve"> </v>
      </c>
      <c r="P87" s="35" t="str">
        <f t="shared" si="4"/>
        <v xml:space="preserve"> </v>
      </c>
      <c r="Q87" s="35" t="str">
        <f t="shared" si="4"/>
        <v xml:space="preserve"> </v>
      </c>
      <c r="R87" s="35" t="str">
        <f t="shared" si="4"/>
        <v xml:space="preserve"> </v>
      </c>
      <c r="S87" s="35" t="str">
        <f t="shared" si="4"/>
        <v xml:space="preserve"> </v>
      </c>
      <c r="T87" s="35" t="str">
        <f t="shared" si="4"/>
        <v xml:space="preserve"> </v>
      </c>
      <c r="U87" s="35" t="str">
        <f t="shared" si="4"/>
        <v xml:space="preserve"> </v>
      </c>
      <c r="V87" s="35" t="str">
        <f t="shared" si="4"/>
        <v xml:space="preserve"> </v>
      </c>
      <c r="W87" s="35" t="str">
        <f t="shared" si="4"/>
        <v xml:space="preserve"> </v>
      </c>
      <c r="X87" s="35" t="str">
        <f t="shared" si="4"/>
        <v xml:space="preserve"> </v>
      </c>
      <c r="Y87" s="35" t="str">
        <f t="shared" si="4"/>
        <v xml:space="preserve"> </v>
      </c>
      <c r="Z87" s="35" t="str">
        <f t="shared" si="4"/>
        <v xml:space="preserve"> </v>
      </c>
      <c r="AA87" s="35" t="str">
        <f t="shared" si="4"/>
        <v xml:space="preserve"> </v>
      </c>
      <c r="AB87" s="35" t="str">
        <f t="shared" si="4"/>
        <v xml:space="preserve"> </v>
      </c>
      <c r="AC87" s="35" t="str">
        <f t="shared" si="4"/>
        <v xml:space="preserve"> </v>
      </c>
      <c r="AD87" s="35" t="str">
        <f t="shared" si="4"/>
        <v xml:space="preserve"> </v>
      </c>
      <c r="AE87" s="35" t="str">
        <f t="shared" si="4"/>
        <v xml:space="preserve"> </v>
      </c>
      <c r="AF87" s="35" t="str">
        <f t="shared" si="4"/>
        <v xml:space="preserve"> </v>
      </c>
      <c r="AG87" s="35" t="str">
        <f t="shared" si="4"/>
        <v xml:space="preserve"> </v>
      </c>
      <c r="AH87" s="35" t="str">
        <f t="shared" si="4"/>
        <v xml:space="preserve"> </v>
      </c>
      <c r="AI87" s="35" t="str">
        <f t="shared" si="4"/>
        <v xml:space="preserve"> </v>
      </c>
      <c r="AJ87" s="35" t="str">
        <f t="shared" si="4"/>
        <v xml:space="preserve"> </v>
      </c>
      <c r="AK87" s="35" t="str">
        <f t="shared" si="4"/>
        <v xml:space="preserve"> </v>
      </c>
      <c r="AL87" s="35" t="str">
        <f t="shared" si="4"/>
        <v xml:space="preserve"> </v>
      </c>
      <c r="AM87" s="35" t="str">
        <f t="shared" si="4"/>
        <v xml:space="preserve"> </v>
      </c>
      <c r="AN87" s="35" t="str">
        <f t="shared" si="4"/>
        <v xml:space="preserve"> </v>
      </c>
      <c r="AO87" s="35" t="str">
        <f t="shared" si="4"/>
        <v xml:space="preserve"> </v>
      </c>
      <c r="AP87" s="35" t="str">
        <f t="shared" si="4"/>
        <v xml:space="preserve"> </v>
      </c>
      <c r="AQ87" s="35" t="str">
        <f t="shared" si="4"/>
        <v xml:space="preserve"> </v>
      </c>
      <c r="AR87" s="35" t="str">
        <f t="shared" si="4"/>
        <v xml:space="preserve"> </v>
      </c>
      <c r="AS87" s="35" t="str">
        <f t="shared" si="4"/>
        <v xml:space="preserve"> </v>
      </c>
      <c r="AT87" s="36"/>
      <c r="AU87" s="34"/>
    </row>
    <row r="88" spans="1:47" ht="18.75" customHeight="1" x14ac:dyDescent="0.25">
      <c r="A88" s="359" t="s">
        <v>39</v>
      </c>
      <c r="B88" s="359"/>
      <c r="C88" s="359"/>
      <c r="D88" s="359"/>
      <c r="E88" s="359"/>
      <c r="F88" s="37" t="str">
        <f t="shared" ref="F88:AS88" si="5">IF(COUNTBLANK(F6:F85)=ROWS(F6:F85)," ",AVERAGE(F6:F85))</f>
        <v xml:space="preserve"> </v>
      </c>
      <c r="G88" s="37" t="str">
        <f t="shared" si="5"/>
        <v xml:space="preserve"> </v>
      </c>
      <c r="H88" s="37" t="str">
        <f t="shared" si="5"/>
        <v xml:space="preserve"> </v>
      </c>
      <c r="I88" s="37" t="str">
        <f t="shared" si="5"/>
        <v xml:space="preserve"> </v>
      </c>
      <c r="J88" s="37" t="str">
        <f t="shared" si="5"/>
        <v xml:space="preserve"> </v>
      </c>
      <c r="K88" s="37" t="str">
        <f t="shared" si="5"/>
        <v xml:space="preserve"> </v>
      </c>
      <c r="L88" s="37" t="str">
        <f t="shared" si="5"/>
        <v xml:space="preserve"> </v>
      </c>
      <c r="M88" s="37" t="str">
        <f t="shared" si="5"/>
        <v xml:space="preserve"> </v>
      </c>
      <c r="N88" s="37" t="str">
        <f t="shared" si="5"/>
        <v xml:space="preserve"> </v>
      </c>
      <c r="O88" s="37" t="str">
        <f t="shared" si="5"/>
        <v xml:space="preserve"> </v>
      </c>
      <c r="P88" s="37" t="str">
        <f t="shared" si="5"/>
        <v xml:space="preserve"> </v>
      </c>
      <c r="Q88" s="37" t="str">
        <f t="shared" si="5"/>
        <v xml:space="preserve"> </v>
      </c>
      <c r="R88" s="37" t="str">
        <f t="shared" si="5"/>
        <v xml:space="preserve"> </v>
      </c>
      <c r="S88" s="37" t="str">
        <f t="shared" si="5"/>
        <v xml:space="preserve"> </v>
      </c>
      <c r="T88" s="37" t="str">
        <f t="shared" si="5"/>
        <v xml:space="preserve"> </v>
      </c>
      <c r="U88" s="37" t="str">
        <f t="shared" si="5"/>
        <v xml:space="preserve"> </v>
      </c>
      <c r="V88" s="37" t="str">
        <f t="shared" si="5"/>
        <v xml:space="preserve"> </v>
      </c>
      <c r="W88" s="37" t="str">
        <f t="shared" si="5"/>
        <v xml:space="preserve"> </v>
      </c>
      <c r="X88" s="37" t="str">
        <f t="shared" si="5"/>
        <v xml:space="preserve"> </v>
      </c>
      <c r="Y88" s="37" t="str">
        <f t="shared" si="5"/>
        <v xml:space="preserve"> </v>
      </c>
      <c r="Z88" s="37" t="str">
        <f t="shared" si="5"/>
        <v xml:space="preserve"> </v>
      </c>
      <c r="AA88" s="37" t="str">
        <f t="shared" si="5"/>
        <v xml:space="preserve"> </v>
      </c>
      <c r="AB88" s="37" t="str">
        <f t="shared" si="5"/>
        <v xml:space="preserve"> </v>
      </c>
      <c r="AC88" s="37" t="str">
        <f t="shared" si="5"/>
        <v xml:space="preserve"> </v>
      </c>
      <c r="AD88" s="37" t="str">
        <f t="shared" si="5"/>
        <v xml:space="preserve"> </v>
      </c>
      <c r="AE88" s="37" t="str">
        <f t="shared" si="5"/>
        <v xml:space="preserve"> </v>
      </c>
      <c r="AF88" s="37" t="str">
        <f t="shared" si="5"/>
        <v xml:space="preserve"> </v>
      </c>
      <c r="AG88" s="37" t="str">
        <f t="shared" si="5"/>
        <v xml:space="preserve"> </v>
      </c>
      <c r="AH88" s="37" t="str">
        <f t="shared" si="5"/>
        <v xml:space="preserve"> </v>
      </c>
      <c r="AI88" s="37" t="str">
        <f t="shared" si="5"/>
        <v xml:space="preserve"> </v>
      </c>
      <c r="AJ88" s="37" t="str">
        <f t="shared" si="5"/>
        <v xml:space="preserve"> </v>
      </c>
      <c r="AK88" s="37" t="str">
        <f t="shared" si="5"/>
        <v xml:space="preserve"> </v>
      </c>
      <c r="AL88" s="37" t="str">
        <f t="shared" si="5"/>
        <v xml:space="preserve"> </v>
      </c>
      <c r="AM88" s="37" t="str">
        <f t="shared" si="5"/>
        <v xml:space="preserve"> </v>
      </c>
      <c r="AN88" s="37" t="str">
        <f t="shared" si="5"/>
        <v xml:space="preserve"> </v>
      </c>
      <c r="AO88" s="37" t="str">
        <f t="shared" si="5"/>
        <v xml:space="preserve"> </v>
      </c>
      <c r="AP88" s="37" t="str">
        <f t="shared" si="5"/>
        <v xml:space="preserve"> </v>
      </c>
      <c r="AQ88" s="37" t="str">
        <f t="shared" si="5"/>
        <v xml:space="preserve"> </v>
      </c>
      <c r="AR88" s="37" t="str">
        <f t="shared" si="5"/>
        <v xml:space="preserve"> </v>
      </c>
      <c r="AS88" s="37" t="str">
        <f t="shared" si="5"/>
        <v xml:space="preserve"> </v>
      </c>
      <c r="AT88" s="38" t="str">
        <f>IF(COUNTIF(AT6:AT85," ")=ROWS(AT6:AT85)," ",AVERAGE(AT6:AT85))</f>
        <v xml:space="preserve"> </v>
      </c>
      <c r="AU88" s="13" t="e">
        <f>IF(COUNTIF(AU6:AU85," ")=ROWS(AU6:AU85)," ",AVERAGE(AU6:AU85))</f>
        <v>#DIV/0!</v>
      </c>
    </row>
    <row r="89" spans="1:47" x14ac:dyDescent="0.25">
      <c r="A89" s="359" t="s">
        <v>115</v>
      </c>
      <c r="B89" s="359"/>
      <c r="C89" s="359"/>
      <c r="D89" s="359"/>
      <c r="E89" s="359"/>
      <c r="F89" s="39" t="str">
        <f t="shared" ref="F89:AS89" si="6">IF(COUNTBLANK(F6:F85)=ROWS(F6:F85)," ",IF(COUNTIF(F6:F85,F4)=0,"YOK",COUNTIF(F6:F85,F4)))</f>
        <v xml:space="preserve"> </v>
      </c>
      <c r="G89" s="39" t="str">
        <f t="shared" si="6"/>
        <v xml:space="preserve"> </v>
      </c>
      <c r="H89" s="39" t="str">
        <f t="shared" si="6"/>
        <v xml:space="preserve"> </v>
      </c>
      <c r="I89" s="39" t="str">
        <f t="shared" si="6"/>
        <v xml:space="preserve"> </v>
      </c>
      <c r="J89" s="39" t="str">
        <f t="shared" si="6"/>
        <v xml:space="preserve"> </v>
      </c>
      <c r="K89" s="39" t="str">
        <f t="shared" si="6"/>
        <v xml:space="preserve"> </v>
      </c>
      <c r="L89" s="39" t="str">
        <f t="shared" si="6"/>
        <v xml:space="preserve"> </v>
      </c>
      <c r="M89" s="39" t="str">
        <f t="shared" si="6"/>
        <v xml:space="preserve"> </v>
      </c>
      <c r="N89" s="39" t="str">
        <f t="shared" si="6"/>
        <v xml:space="preserve"> </v>
      </c>
      <c r="O89" s="39" t="str">
        <f t="shared" si="6"/>
        <v xml:space="preserve"> </v>
      </c>
      <c r="P89" s="39" t="str">
        <f t="shared" si="6"/>
        <v xml:space="preserve"> </v>
      </c>
      <c r="Q89" s="39" t="str">
        <f t="shared" si="6"/>
        <v xml:space="preserve"> </v>
      </c>
      <c r="R89" s="39" t="str">
        <f t="shared" si="6"/>
        <v xml:space="preserve"> </v>
      </c>
      <c r="S89" s="39" t="str">
        <f t="shared" si="6"/>
        <v xml:space="preserve"> </v>
      </c>
      <c r="T89" s="39" t="str">
        <f t="shared" si="6"/>
        <v xml:space="preserve"> </v>
      </c>
      <c r="U89" s="39" t="str">
        <f t="shared" si="6"/>
        <v xml:space="preserve"> </v>
      </c>
      <c r="V89" s="39" t="str">
        <f t="shared" si="6"/>
        <v xml:space="preserve"> </v>
      </c>
      <c r="W89" s="39" t="str">
        <f t="shared" si="6"/>
        <v xml:space="preserve"> </v>
      </c>
      <c r="X89" s="39" t="str">
        <f t="shared" si="6"/>
        <v xml:space="preserve"> </v>
      </c>
      <c r="Y89" s="39" t="str">
        <f t="shared" si="6"/>
        <v xml:space="preserve"> </v>
      </c>
      <c r="Z89" s="39" t="str">
        <f t="shared" si="6"/>
        <v xml:space="preserve"> </v>
      </c>
      <c r="AA89" s="39" t="str">
        <f t="shared" si="6"/>
        <v xml:space="preserve"> </v>
      </c>
      <c r="AB89" s="39" t="str">
        <f t="shared" si="6"/>
        <v xml:space="preserve"> </v>
      </c>
      <c r="AC89" s="39" t="str">
        <f t="shared" si="6"/>
        <v xml:space="preserve"> </v>
      </c>
      <c r="AD89" s="39" t="str">
        <f t="shared" si="6"/>
        <v xml:space="preserve"> </v>
      </c>
      <c r="AE89" s="39" t="str">
        <f t="shared" si="6"/>
        <v xml:space="preserve"> </v>
      </c>
      <c r="AF89" s="39" t="str">
        <f t="shared" si="6"/>
        <v xml:space="preserve"> </v>
      </c>
      <c r="AG89" s="39" t="str">
        <f t="shared" si="6"/>
        <v xml:space="preserve"> </v>
      </c>
      <c r="AH89" s="39" t="str">
        <f t="shared" si="6"/>
        <v xml:space="preserve"> </v>
      </c>
      <c r="AI89" s="39" t="str">
        <f t="shared" si="6"/>
        <v xml:space="preserve"> </v>
      </c>
      <c r="AJ89" s="39" t="str">
        <f t="shared" si="6"/>
        <v xml:space="preserve"> </v>
      </c>
      <c r="AK89" s="39" t="str">
        <f t="shared" si="6"/>
        <v xml:space="preserve"> </v>
      </c>
      <c r="AL89" s="39" t="str">
        <f t="shared" si="6"/>
        <v xml:space="preserve"> </v>
      </c>
      <c r="AM89" s="39" t="str">
        <f t="shared" si="6"/>
        <v xml:space="preserve"> </v>
      </c>
      <c r="AN89" s="39" t="str">
        <f t="shared" si="6"/>
        <v xml:space="preserve"> </v>
      </c>
      <c r="AO89" s="39" t="str">
        <f t="shared" si="6"/>
        <v xml:space="preserve"> </v>
      </c>
      <c r="AP89" s="39" t="str">
        <f t="shared" si="6"/>
        <v xml:space="preserve"> </v>
      </c>
      <c r="AQ89" s="39" t="str">
        <f t="shared" si="6"/>
        <v xml:space="preserve"> </v>
      </c>
      <c r="AR89" s="39" t="str">
        <f t="shared" si="6"/>
        <v xml:space="preserve"> </v>
      </c>
      <c r="AS89" s="39" t="str">
        <f t="shared" si="6"/>
        <v xml:space="preserve"> </v>
      </c>
      <c r="AT89" s="38"/>
      <c r="AU89" s="14"/>
    </row>
    <row r="90" spans="1:47" ht="27" customHeight="1" x14ac:dyDescent="0.25">
      <c r="A90" s="359" t="s">
        <v>116</v>
      </c>
      <c r="B90" s="359"/>
      <c r="C90" s="359"/>
      <c r="D90" s="359"/>
      <c r="E90" s="359"/>
      <c r="F90" s="40" t="str">
        <f t="shared" ref="F90:AS90" si="7">IF(COUNTBLANK(F6:F85)=ROWS(F6:F85)," ",IF(F89="YOK",0,100*F89/COUNTA(F6:F85)))</f>
        <v xml:space="preserve"> </v>
      </c>
      <c r="G90" s="40" t="str">
        <f t="shared" si="7"/>
        <v xml:space="preserve"> </v>
      </c>
      <c r="H90" s="40" t="str">
        <f t="shared" si="7"/>
        <v xml:space="preserve"> </v>
      </c>
      <c r="I90" s="40" t="str">
        <f t="shared" si="7"/>
        <v xml:space="preserve"> </v>
      </c>
      <c r="J90" s="40" t="str">
        <f t="shared" si="7"/>
        <v xml:space="preserve"> </v>
      </c>
      <c r="K90" s="40" t="str">
        <f t="shared" si="7"/>
        <v xml:space="preserve"> </v>
      </c>
      <c r="L90" s="40" t="str">
        <f t="shared" si="7"/>
        <v xml:space="preserve"> </v>
      </c>
      <c r="M90" s="40" t="str">
        <f t="shared" si="7"/>
        <v xml:space="preserve"> </v>
      </c>
      <c r="N90" s="40" t="str">
        <f t="shared" si="7"/>
        <v xml:space="preserve"> </v>
      </c>
      <c r="O90" s="40" t="str">
        <f t="shared" si="7"/>
        <v xml:space="preserve"> </v>
      </c>
      <c r="P90" s="40" t="str">
        <f t="shared" si="7"/>
        <v xml:space="preserve"> </v>
      </c>
      <c r="Q90" s="40" t="str">
        <f t="shared" si="7"/>
        <v xml:space="preserve"> </v>
      </c>
      <c r="R90" s="40" t="str">
        <f t="shared" si="7"/>
        <v xml:space="preserve"> </v>
      </c>
      <c r="S90" s="40" t="str">
        <f t="shared" si="7"/>
        <v xml:space="preserve"> </v>
      </c>
      <c r="T90" s="40" t="str">
        <f t="shared" si="7"/>
        <v xml:space="preserve"> </v>
      </c>
      <c r="U90" s="40" t="str">
        <f t="shared" si="7"/>
        <v xml:space="preserve"> </v>
      </c>
      <c r="V90" s="40" t="str">
        <f t="shared" si="7"/>
        <v xml:space="preserve"> </v>
      </c>
      <c r="W90" s="40" t="str">
        <f t="shared" si="7"/>
        <v xml:space="preserve"> </v>
      </c>
      <c r="X90" s="40" t="str">
        <f t="shared" si="7"/>
        <v xml:space="preserve"> </v>
      </c>
      <c r="Y90" s="40" t="str">
        <f t="shared" si="7"/>
        <v xml:space="preserve"> </v>
      </c>
      <c r="Z90" s="40" t="str">
        <f t="shared" si="7"/>
        <v xml:space="preserve"> </v>
      </c>
      <c r="AA90" s="40" t="str">
        <f t="shared" si="7"/>
        <v xml:space="preserve"> </v>
      </c>
      <c r="AB90" s="40" t="str">
        <f t="shared" si="7"/>
        <v xml:space="preserve"> </v>
      </c>
      <c r="AC90" s="40" t="str">
        <f t="shared" si="7"/>
        <v xml:space="preserve"> </v>
      </c>
      <c r="AD90" s="40" t="str">
        <f t="shared" si="7"/>
        <v xml:space="preserve"> </v>
      </c>
      <c r="AE90" s="40" t="str">
        <f t="shared" si="7"/>
        <v xml:space="preserve"> </v>
      </c>
      <c r="AF90" s="40" t="str">
        <f t="shared" si="7"/>
        <v xml:space="preserve"> </v>
      </c>
      <c r="AG90" s="40" t="str">
        <f t="shared" si="7"/>
        <v xml:space="preserve"> </v>
      </c>
      <c r="AH90" s="40" t="str">
        <f t="shared" si="7"/>
        <v xml:space="preserve"> </v>
      </c>
      <c r="AI90" s="40" t="str">
        <f t="shared" si="7"/>
        <v xml:space="preserve"> </v>
      </c>
      <c r="AJ90" s="40" t="str">
        <f t="shared" si="7"/>
        <v xml:space="preserve"> </v>
      </c>
      <c r="AK90" s="40" t="str">
        <f t="shared" si="7"/>
        <v xml:space="preserve"> </v>
      </c>
      <c r="AL90" s="40" t="str">
        <f t="shared" si="7"/>
        <v xml:space="preserve"> </v>
      </c>
      <c r="AM90" s="40" t="str">
        <f t="shared" si="7"/>
        <v xml:space="preserve"> </v>
      </c>
      <c r="AN90" s="40" t="str">
        <f t="shared" si="7"/>
        <v xml:space="preserve"> </v>
      </c>
      <c r="AO90" s="40" t="str">
        <f t="shared" si="7"/>
        <v xml:space="preserve"> </v>
      </c>
      <c r="AP90" s="40" t="str">
        <f t="shared" si="7"/>
        <v xml:space="preserve"> </v>
      </c>
      <c r="AQ90" s="40" t="str">
        <f t="shared" si="7"/>
        <v xml:space="preserve"> </v>
      </c>
      <c r="AR90" s="40" t="str">
        <f t="shared" si="7"/>
        <v xml:space="preserve"> </v>
      </c>
      <c r="AS90" s="40" t="str">
        <f t="shared" si="7"/>
        <v xml:space="preserve"> </v>
      </c>
      <c r="AT90" s="356"/>
      <c r="AU90" s="358"/>
    </row>
    <row r="91" spans="1:47" ht="9.75" customHeight="1" x14ac:dyDescent="0.25">
      <c r="A91" s="359"/>
      <c r="B91" s="359"/>
      <c r="C91" s="359"/>
      <c r="D91" s="359"/>
      <c r="E91" s="359"/>
      <c r="F91" s="41" t="str">
        <f>IF(F90&lt;&gt;" ","%"," ")</f>
        <v xml:space="preserve"> </v>
      </c>
      <c r="G91" s="41" t="str">
        <f t="shared" ref="G91:AS91" si="8">IF(G90&lt;&gt;" ","%"," ")</f>
        <v xml:space="preserve"> </v>
      </c>
      <c r="H91" s="41" t="str">
        <f t="shared" si="8"/>
        <v xml:space="preserve"> </v>
      </c>
      <c r="I91" s="41" t="str">
        <f t="shared" si="8"/>
        <v xml:space="preserve"> </v>
      </c>
      <c r="J91" s="41" t="str">
        <f t="shared" si="8"/>
        <v xml:space="preserve"> </v>
      </c>
      <c r="K91" s="41" t="str">
        <f t="shared" si="8"/>
        <v xml:space="preserve"> </v>
      </c>
      <c r="L91" s="41" t="str">
        <f t="shared" si="8"/>
        <v xml:space="preserve"> </v>
      </c>
      <c r="M91" s="41" t="str">
        <f t="shared" si="8"/>
        <v xml:space="preserve"> </v>
      </c>
      <c r="N91" s="41" t="str">
        <f t="shared" si="8"/>
        <v xml:space="preserve"> </v>
      </c>
      <c r="O91" s="41" t="str">
        <f t="shared" si="8"/>
        <v xml:space="preserve"> </v>
      </c>
      <c r="P91" s="41" t="str">
        <f t="shared" si="8"/>
        <v xml:space="preserve"> </v>
      </c>
      <c r="Q91" s="41" t="str">
        <f t="shared" si="8"/>
        <v xml:space="preserve"> </v>
      </c>
      <c r="R91" s="41" t="str">
        <f t="shared" si="8"/>
        <v xml:space="preserve"> </v>
      </c>
      <c r="S91" s="41" t="str">
        <f t="shared" si="8"/>
        <v xml:space="preserve"> </v>
      </c>
      <c r="T91" s="41" t="str">
        <f t="shared" si="8"/>
        <v xml:space="preserve"> </v>
      </c>
      <c r="U91" s="41" t="str">
        <f t="shared" si="8"/>
        <v xml:space="preserve"> </v>
      </c>
      <c r="V91" s="41" t="str">
        <f t="shared" si="8"/>
        <v xml:space="preserve"> </v>
      </c>
      <c r="W91" s="41" t="str">
        <f t="shared" si="8"/>
        <v xml:space="preserve"> </v>
      </c>
      <c r="X91" s="41" t="str">
        <f t="shared" si="8"/>
        <v xml:space="preserve"> </v>
      </c>
      <c r="Y91" s="41" t="str">
        <f t="shared" si="8"/>
        <v xml:space="preserve"> </v>
      </c>
      <c r="Z91" s="41" t="str">
        <f t="shared" si="8"/>
        <v xml:space="preserve"> </v>
      </c>
      <c r="AA91" s="41" t="str">
        <f t="shared" si="8"/>
        <v xml:space="preserve"> </v>
      </c>
      <c r="AB91" s="41" t="str">
        <f t="shared" si="8"/>
        <v xml:space="preserve"> </v>
      </c>
      <c r="AC91" s="41" t="str">
        <f t="shared" si="8"/>
        <v xml:space="preserve"> </v>
      </c>
      <c r="AD91" s="41" t="str">
        <f t="shared" si="8"/>
        <v xml:space="preserve"> </v>
      </c>
      <c r="AE91" s="41" t="str">
        <f t="shared" si="8"/>
        <v xml:space="preserve"> </v>
      </c>
      <c r="AF91" s="41" t="str">
        <f t="shared" si="8"/>
        <v xml:space="preserve"> </v>
      </c>
      <c r="AG91" s="41" t="str">
        <f t="shared" si="8"/>
        <v xml:space="preserve"> </v>
      </c>
      <c r="AH91" s="41" t="str">
        <f t="shared" si="8"/>
        <v xml:space="preserve"> </v>
      </c>
      <c r="AI91" s="41" t="str">
        <f t="shared" si="8"/>
        <v xml:space="preserve"> </v>
      </c>
      <c r="AJ91" s="41" t="str">
        <f t="shared" si="8"/>
        <v xml:space="preserve"> </v>
      </c>
      <c r="AK91" s="41" t="str">
        <f t="shared" si="8"/>
        <v xml:space="preserve"> </v>
      </c>
      <c r="AL91" s="41" t="str">
        <f t="shared" si="8"/>
        <v xml:space="preserve"> </v>
      </c>
      <c r="AM91" s="41" t="str">
        <f t="shared" si="8"/>
        <v xml:space="preserve"> </v>
      </c>
      <c r="AN91" s="41" t="str">
        <f t="shared" si="8"/>
        <v xml:space="preserve"> </v>
      </c>
      <c r="AO91" s="41" t="str">
        <f t="shared" si="8"/>
        <v xml:space="preserve"> </v>
      </c>
      <c r="AP91" s="41" t="str">
        <f t="shared" si="8"/>
        <v xml:space="preserve"> </v>
      </c>
      <c r="AQ91" s="41" t="str">
        <f t="shared" si="8"/>
        <v xml:space="preserve"> </v>
      </c>
      <c r="AR91" s="41" t="str">
        <f t="shared" si="8"/>
        <v xml:space="preserve"> </v>
      </c>
      <c r="AS91" s="41" t="str">
        <f t="shared" si="8"/>
        <v xml:space="preserve"> </v>
      </c>
      <c r="AT91" s="356"/>
      <c r="AU91" s="358"/>
    </row>
    <row r="92" spans="1:47" x14ac:dyDescent="0.25">
      <c r="A92" s="359" t="s">
        <v>117</v>
      </c>
      <c r="B92" s="359"/>
      <c r="C92" s="359"/>
      <c r="D92" s="359"/>
      <c r="E92" s="359"/>
      <c r="F92" s="39" t="str">
        <f t="shared" ref="F92:AS92" si="9">IF(COUNTBLANK(F6:F85)=ROWS(F6:F85)," ",IF(COUNTIF(F6:F85,0)=0,"YOK",COUNTIF(F6:F85,0)))</f>
        <v xml:space="preserve"> </v>
      </c>
      <c r="G92" s="39" t="str">
        <f t="shared" si="9"/>
        <v xml:space="preserve"> </v>
      </c>
      <c r="H92" s="39" t="str">
        <f t="shared" si="9"/>
        <v xml:space="preserve"> </v>
      </c>
      <c r="I92" s="39" t="str">
        <f t="shared" si="9"/>
        <v xml:space="preserve"> </v>
      </c>
      <c r="J92" s="39" t="str">
        <f t="shared" si="9"/>
        <v xml:space="preserve"> </v>
      </c>
      <c r="K92" s="39" t="str">
        <f t="shared" si="9"/>
        <v xml:space="preserve"> </v>
      </c>
      <c r="L92" s="39" t="str">
        <f t="shared" si="9"/>
        <v xml:space="preserve"> </v>
      </c>
      <c r="M92" s="39" t="str">
        <f t="shared" si="9"/>
        <v xml:space="preserve"> </v>
      </c>
      <c r="N92" s="39" t="str">
        <f t="shared" si="9"/>
        <v xml:space="preserve"> </v>
      </c>
      <c r="O92" s="39" t="str">
        <f t="shared" si="9"/>
        <v xml:space="preserve"> </v>
      </c>
      <c r="P92" s="39" t="str">
        <f t="shared" si="9"/>
        <v xml:space="preserve"> </v>
      </c>
      <c r="Q92" s="39" t="str">
        <f t="shared" si="9"/>
        <v xml:space="preserve"> </v>
      </c>
      <c r="R92" s="39" t="str">
        <f t="shared" si="9"/>
        <v xml:space="preserve"> </v>
      </c>
      <c r="S92" s="39" t="str">
        <f t="shared" si="9"/>
        <v xml:space="preserve"> </v>
      </c>
      <c r="T92" s="39" t="str">
        <f t="shared" si="9"/>
        <v xml:space="preserve"> </v>
      </c>
      <c r="U92" s="39" t="str">
        <f t="shared" si="9"/>
        <v xml:space="preserve"> </v>
      </c>
      <c r="V92" s="39" t="str">
        <f t="shared" si="9"/>
        <v xml:space="preserve"> </v>
      </c>
      <c r="W92" s="39" t="str">
        <f t="shared" si="9"/>
        <v xml:space="preserve"> </v>
      </c>
      <c r="X92" s="39" t="str">
        <f t="shared" si="9"/>
        <v xml:space="preserve"> </v>
      </c>
      <c r="Y92" s="39" t="str">
        <f t="shared" si="9"/>
        <v xml:space="preserve"> </v>
      </c>
      <c r="Z92" s="39" t="str">
        <f t="shared" si="9"/>
        <v xml:space="preserve"> </v>
      </c>
      <c r="AA92" s="39" t="str">
        <f t="shared" si="9"/>
        <v xml:space="preserve"> </v>
      </c>
      <c r="AB92" s="39" t="str">
        <f t="shared" si="9"/>
        <v xml:space="preserve"> </v>
      </c>
      <c r="AC92" s="39" t="str">
        <f t="shared" si="9"/>
        <v xml:space="preserve"> </v>
      </c>
      <c r="AD92" s="39" t="str">
        <f t="shared" si="9"/>
        <v xml:space="preserve"> </v>
      </c>
      <c r="AE92" s="39" t="str">
        <f t="shared" si="9"/>
        <v xml:space="preserve"> </v>
      </c>
      <c r="AF92" s="39" t="str">
        <f t="shared" si="9"/>
        <v xml:space="preserve"> </v>
      </c>
      <c r="AG92" s="39" t="str">
        <f t="shared" si="9"/>
        <v xml:space="preserve"> </v>
      </c>
      <c r="AH92" s="39" t="str">
        <f t="shared" si="9"/>
        <v xml:space="preserve"> </v>
      </c>
      <c r="AI92" s="39" t="str">
        <f t="shared" si="9"/>
        <v xml:space="preserve"> </v>
      </c>
      <c r="AJ92" s="39" t="str">
        <f t="shared" si="9"/>
        <v xml:space="preserve"> </v>
      </c>
      <c r="AK92" s="39" t="str">
        <f t="shared" si="9"/>
        <v xml:space="preserve"> </v>
      </c>
      <c r="AL92" s="39" t="str">
        <f t="shared" si="9"/>
        <v xml:space="preserve"> </v>
      </c>
      <c r="AM92" s="39" t="str">
        <f t="shared" si="9"/>
        <v xml:space="preserve"> </v>
      </c>
      <c r="AN92" s="39" t="str">
        <f t="shared" si="9"/>
        <v xml:space="preserve"> </v>
      </c>
      <c r="AO92" s="39" t="str">
        <f t="shared" si="9"/>
        <v xml:space="preserve"> </v>
      </c>
      <c r="AP92" s="39" t="str">
        <f t="shared" si="9"/>
        <v xml:space="preserve"> </v>
      </c>
      <c r="AQ92" s="39" t="str">
        <f t="shared" si="9"/>
        <v xml:space="preserve"> </v>
      </c>
      <c r="AR92" s="39" t="str">
        <f t="shared" si="9"/>
        <v xml:space="preserve"> </v>
      </c>
      <c r="AS92" s="39" t="str">
        <f t="shared" si="9"/>
        <v xml:space="preserve"> </v>
      </c>
      <c r="AT92" s="38"/>
      <c r="AU92" s="14"/>
    </row>
    <row r="93" spans="1:47" ht="24.75" customHeight="1" x14ac:dyDescent="0.25">
      <c r="A93" s="359" t="s">
        <v>118</v>
      </c>
      <c r="B93" s="359"/>
      <c r="C93" s="359"/>
      <c r="D93" s="359"/>
      <c r="E93" s="359"/>
      <c r="F93" s="40" t="str">
        <f t="shared" ref="F93:AS93" si="10">IF(COUNTBLANK(F6:F85)=ROWS(F6:F85)," ",IF(F92="YOK",0,100*F92/COUNTA(F6:F85)))</f>
        <v xml:space="preserve"> </v>
      </c>
      <c r="G93" s="40" t="str">
        <f t="shared" si="10"/>
        <v xml:space="preserve"> </v>
      </c>
      <c r="H93" s="40" t="str">
        <f t="shared" si="10"/>
        <v xml:space="preserve"> </v>
      </c>
      <c r="I93" s="40" t="str">
        <f t="shared" si="10"/>
        <v xml:space="preserve"> </v>
      </c>
      <c r="J93" s="40" t="str">
        <f t="shared" si="10"/>
        <v xml:space="preserve"> </v>
      </c>
      <c r="K93" s="40" t="str">
        <f t="shared" si="10"/>
        <v xml:space="preserve"> </v>
      </c>
      <c r="L93" s="40" t="str">
        <f t="shared" si="10"/>
        <v xml:space="preserve"> </v>
      </c>
      <c r="M93" s="40" t="str">
        <f t="shared" si="10"/>
        <v xml:space="preserve"> </v>
      </c>
      <c r="N93" s="40" t="str">
        <f t="shared" si="10"/>
        <v xml:space="preserve"> </v>
      </c>
      <c r="O93" s="40" t="str">
        <f t="shared" si="10"/>
        <v xml:space="preserve"> </v>
      </c>
      <c r="P93" s="40" t="str">
        <f t="shared" si="10"/>
        <v xml:space="preserve"> </v>
      </c>
      <c r="Q93" s="40" t="str">
        <f t="shared" si="10"/>
        <v xml:space="preserve"> </v>
      </c>
      <c r="R93" s="40" t="str">
        <f t="shared" si="10"/>
        <v xml:space="preserve"> </v>
      </c>
      <c r="S93" s="40" t="str">
        <f t="shared" si="10"/>
        <v xml:space="preserve"> </v>
      </c>
      <c r="T93" s="40" t="str">
        <f t="shared" si="10"/>
        <v xml:space="preserve"> </v>
      </c>
      <c r="U93" s="40" t="str">
        <f t="shared" si="10"/>
        <v xml:space="preserve"> </v>
      </c>
      <c r="V93" s="40" t="str">
        <f t="shared" si="10"/>
        <v xml:space="preserve"> </v>
      </c>
      <c r="W93" s="40" t="str">
        <f t="shared" si="10"/>
        <v xml:space="preserve"> </v>
      </c>
      <c r="X93" s="40" t="str">
        <f t="shared" si="10"/>
        <v xml:space="preserve"> </v>
      </c>
      <c r="Y93" s="40" t="str">
        <f t="shared" si="10"/>
        <v xml:space="preserve"> </v>
      </c>
      <c r="Z93" s="40" t="str">
        <f t="shared" si="10"/>
        <v xml:space="preserve"> </v>
      </c>
      <c r="AA93" s="40" t="str">
        <f t="shared" si="10"/>
        <v xml:space="preserve"> </v>
      </c>
      <c r="AB93" s="40" t="str">
        <f t="shared" si="10"/>
        <v xml:space="preserve"> </v>
      </c>
      <c r="AC93" s="40" t="str">
        <f t="shared" si="10"/>
        <v xml:space="preserve"> </v>
      </c>
      <c r="AD93" s="40" t="str">
        <f t="shared" si="10"/>
        <v xml:space="preserve"> </v>
      </c>
      <c r="AE93" s="40" t="str">
        <f t="shared" si="10"/>
        <v xml:space="preserve"> </v>
      </c>
      <c r="AF93" s="40" t="str">
        <f t="shared" si="10"/>
        <v xml:space="preserve"> </v>
      </c>
      <c r="AG93" s="40" t="str">
        <f t="shared" si="10"/>
        <v xml:space="preserve"> </v>
      </c>
      <c r="AH93" s="40" t="str">
        <f t="shared" si="10"/>
        <v xml:space="preserve"> </v>
      </c>
      <c r="AI93" s="40" t="str">
        <f t="shared" si="10"/>
        <v xml:space="preserve"> </v>
      </c>
      <c r="AJ93" s="40" t="str">
        <f t="shared" si="10"/>
        <v xml:space="preserve"> </v>
      </c>
      <c r="AK93" s="40" t="str">
        <f t="shared" si="10"/>
        <v xml:space="preserve"> </v>
      </c>
      <c r="AL93" s="40" t="str">
        <f t="shared" si="10"/>
        <v xml:space="preserve"> </v>
      </c>
      <c r="AM93" s="40" t="str">
        <f t="shared" si="10"/>
        <v xml:space="preserve"> </v>
      </c>
      <c r="AN93" s="40" t="str">
        <f t="shared" si="10"/>
        <v xml:space="preserve"> </v>
      </c>
      <c r="AO93" s="40" t="str">
        <f t="shared" si="10"/>
        <v xml:space="preserve"> </v>
      </c>
      <c r="AP93" s="40" t="str">
        <f t="shared" si="10"/>
        <v xml:space="preserve"> </v>
      </c>
      <c r="AQ93" s="40" t="str">
        <f t="shared" si="10"/>
        <v xml:space="preserve"> </v>
      </c>
      <c r="AR93" s="40" t="str">
        <f t="shared" si="10"/>
        <v xml:space="preserve"> </v>
      </c>
      <c r="AS93" s="40" t="str">
        <f t="shared" si="10"/>
        <v xml:space="preserve"> </v>
      </c>
      <c r="AT93" s="356"/>
      <c r="AU93" s="358"/>
    </row>
    <row r="94" spans="1:47" ht="9.75" customHeight="1" x14ac:dyDescent="0.25">
      <c r="A94" s="359"/>
      <c r="B94" s="359"/>
      <c r="C94" s="359"/>
      <c r="D94" s="359"/>
      <c r="E94" s="359"/>
      <c r="F94" s="42" t="str">
        <f>IF(F93&lt;&gt;" ","%"," ")</f>
        <v xml:space="preserve"> </v>
      </c>
      <c r="G94" s="42" t="str">
        <f t="shared" ref="G94:AS94" si="11">IF(G93&lt;&gt;" ","%"," ")</f>
        <v xml:space="preserve"> </v>
      </c>
      <c r="H94" s="42" t="str">
        <f t="shared" si="11"/>
        <v xml:space="preserve"> </v>
      </c>
      <c r="I94" s="42" t="str">
        <f t="shared" si="11"/>
        <v xml:space="preserve"> </v>
      </c>
      <c r="J94" s="42" t="str">
        <f t="shared" si="11"/>
        <v xml:space="preserve"> </v>
      </c>
      <c r="K94" s="42" t="str">
        <f t="shared" si="11"/>
        <v xml:space="preserve"> </v>
      </c>
      <c r="L94" s="42" t="str">
        <f t="shared" si="11"/>
        <v xml:space="preserve"> </v>
      </c>
      <c r="M94" s="42" t="str">
        <f t="shared" si="11"/>
        <v xml:space="preserve"> </v>
      </c>
      <c r="N94" s="42" t="str">
        <f t="shared" si="11"/>
        <v xml:space="preserve"> </v>
      </c>
      <c r="O94" s="42" t="str">
        <f t="shared" si="11"/>
        <v xml:space="preserve"> </v>
      </c>
      <c r="P94" s="42" t="str">
        <f t="shared" si="11"/>
        <v xml:space="preserve"> </v>
      </c>
      <c r="Q94" s="42" t="str">
        <f t="shared" si="11"/>
        <v xml:space="preserve"> </v>
      </c>
      <c r="R94" s="42" t="str">
        <f t="shared" si="11"/>
        <v xml:space="preserve"> </v>
      </c>
      <c r="S94" s="42" t="str">
        <f t="shared" si="11"/>
        <v xml:space="preserve"> </v>
      </c>
      <c r="T94" s="42" t="str">
        <f t="shared" si="11"/>
        <v xml:space="preserve"> </v>
      </c>
      <c r="U94" s="42" t="str">
        <f t="shared" si="11"/>
        <v xml:space="preserve"> </v>
      </c>
      <c r="V94" s="42" t="str">
        <f t="shared" si="11"/>
        <v xml:space="preserve"> </v>
      </c>
      <c r="W94" s="42" t="str">
        <f t="shared" si="11"/>
        <v xml:space="preserve"> </v>
      </c>
      <c r="X94" s="42" t="str">
        <f t="shared" si="11"/>
        <v xml:space="preserve"> </v>
      </c>
      <c r="Y94" s="42" t="str">
        <f t="shared" si="11"/>
        <v xml:space="preserve"> </v>
      </c>
      <c r="Z94" s="42" t="str">
        <f t="shared" si="11"/>
        <v xml:space="preserve"> </v>
      </c>
      <c r="AA94" s="42" t="str">
        <f t="shared" si="11"/>
        <v xml:space="preserve"> </v>
      </c>
      <c r="AB94" s="42" t="str">
        <f t="shared" si="11"/>
        <v xml:space="preserve"> </v>
      </c>
      <c r="AC94" s="42" t="str">
        <f t="shared" si="11"/>
        <v xml:space="preserve"> </v>
      </c>
      <c r="AD94" s="42" t="str">
        <f t="shared" si="11"/>
        <v xml:space="preserve"> </v>
      </c>
      <c r="AE94" s="42" t="str">
        <f t="shared" si="11"/>
        <v xml:space="preserve"> </v>
      </c>
      <c r="AF94" s="42" t="str">
        <f t="shared" si="11"/>
        <v xml:space="preserve"> </v>
      </c>
      <c r="AG94" s="42" t="str">
        <f t="shared" si="11"/>
        <v xml:space="preserve"> </v>
      </c>
      <c r="AH94" s="42" t="str">
        <f t="shared" si="11"/>
        <v xml:space="preserve"> </v>
      </c>
      <c r="AI94" s="42" t="str">
        <f t="shared" si="11"/>
        <v xml:space="preserve"> </v>
      </c>
      <c r="AJ94" s="42" t="str">
        <f t="shared" si="11"/>
        <v xml:space="preserve"> </v>
      </c>
      <c r="AK94" s="42" t="str">
        <f t="shared" si="11"/>
        <v xml:space="preserve"> </v>
      </c>
      <c r="AL94" s="42" t="str">
        <f t="shared" si="11"/>
        <v xml:space="preserve"> </v>
      </c>
      <c r="AM94" s="42" t="str">
        <f t="shared" si="11"/>
        <v xml:space="preserve"> </v>
      </c>
      <c r="AN94" s="42" t="str">
        <f t="shared" si="11"/>
        <v xml:space="preserve"> </v>
      </c>
      <c r="AO94" s="42" t="str">
        <f t="shared" si="11"/>
        <v xml:space="preserve"> </v>
      </c>
      <c r="AP94" s="42" t="str">
        <f t="shared" si="11"/>
        <v xml:space="preserve"> </v>
      </c>
      <c r="AQ94" s="42" t="str">
        <f t="shared" si="11"/>
        <v xml:space="preserve"> </v>
      </c>
      <c r="AR94" s="42" t="str">
        <f t="shared" si="11"/>
        <v xml:space="preserve"> </v>
      </c>
      <c r="AS94" s="42" t="str">
        <f t="shared" si="11"/>
        <v xml:space="preserve"> </v>
      </c>
      <c r="AT94" s="356"/>
      <c r="AU94" s="358"/>
    </row>
    <row r="95" spans="1:47" ht="25.5" customHeight="1" x14ac:dyDescent="0.25">
      <c r="A95" s="384" t="s">
        <v>40</v>
      </c>
      <c r="B95" s="385"/>
      <c r="C95" s="385"/>
      <c r="D95" s="385"/>
      <c r="E95" s="386"/>
      <c r="F95" s="43" t="str">
        <f t="shared" ref="F95:AS95" si="12">IF(F4=" "," ",IF(COUNTBLANK(F6:F85)=ROWS(F6:F85)," ",F88*100/F4))</f>
        <v xml:space="preserve"> </v>
      </c>
      <c r="G95" s="43" t="str">
        <f t="shared" si="12"/>
        <v xml:space="preserve"> </v>
      </c>
      <c r="H95" s="43" t="str">
        <f t="shared" si="12"/>
        <v xml:space="preserve"> </v>
      </c>
      <c r="I95" s="43" t="str">
        <f t="shared" si="12"/>
        <v xml:space="preserve"> </v>
      </c>
      <c r="J95" s="43" t="str">
        <f t="shared" si="12"/>
        <v xml:space="preserve"> </v>
      </c>
      <c r="K95" s="72" t="str">
        <f t="shared" si="12"/>
        <v xml:space="preserve"> </v>
      </c>
      <c r="L95" s="43" t="str">
        <f t="shared" si="12"/>
        <v xml:space="preserve"> </v>
      </c>
      <c r="M95" s="43" t="str">
        <f t="shared" si="12"/>
        <v xml:space="preserve"> </v>
      </c>
      <c r="N95" s="43" t="str">
        <f t="shared" si="12"/>
        <v xml:space="preserve"> </v>
      </c>
      <c r="O95" s="43" t="str">
        <f t="shared" si="12"/>
        <v xml:space="preserve"> </v>
      </c>
      <c r="P95" s="43" t="str">
        <f t="shared" si="12"/>
        <v xml:space="preserve"> </v>
      </c>
      <c r="Q95" s="43" t="str">
        <f t="shared" si="12"/>
        <v xml:space="preserve"> </v>
      </c>
      <c r="R95" s="43" t="str">
        <f t="shared" si="12"/>
        <v xml:space="preserve"> </v>
      </c>
      <c r="S95" s="43" t="str">
        <f t="shared" si="12"/>
        <v xml:space="preserve"> </v>
      </c>
      <c r="T95" s="43" t="str">
        <f t="shared" si="12"/>
        <v xml:space="preserve"> </v>
      </c>
      <c r="U95" s="43" t="str">
        <f t="shared" si="12"/>
        <v xml:space="preserve"> </v>
      </c>
      <c r="V95" s="43" t="str">
        <f t="shared" si="12"/>
        <v xml:space="preserve"> </v>
      </c>
      <c r="W95" s="43" t="str">
        <f t="shared" si="12"/>
        <v xml:space="preserve"> </v>
      </c>
      <c r="X95" s="43" t="str">
        <f t="shared" si="12"/>
        <v xml:space="preserve"> </v>
      </c>
      <c r="Y95" s="43" t="str">
        <f t="shared" si="12"/>
        <v xml:space="preserve"> </v>
      </c>
      <c r="Z95" s="43" t="str">
        <f t="shared" si="12"/>
        <v xml:space="preserve"> </v>
      </c>
      <c r="AA95" s="43" t="str">
        <f t="shared" si="12"/>
        <v xml:space="preserve"> </v>
      </c>
      <c r="AB95" s="43" t="str">
        <f t="shared" si="12"/>
        <v xml:space="preserve"> </v>
      </c>
      <c r="AC95" s="43" t="str">
        <f t="shared" si="12"/>
        <v xml:space="preserve"> </v>
      </c>
      <c r="AD95" s="43" t="str">
        <f t="shared" si="12"/>
        <v xml:space="preserve"> </v>
      </c>
      <c r="AE95" s="43" t="str">
        <f t="shared" si="12"/>
        <v xml:space="preserve"> </v>
      </c>
      <c r="AF95" s="43" t="str">
        <f t="shared" si="12"/>
        <v xml:space="preserve"> </v>
      </c>
      <c r="AG95" s="43" t="str">
        <f t="shared" si="12"/>
        <v xml:space="preserve"> </v>
      </c>
      <c r="AH95" s="43" t="str">
        <f t="shared" si="12"/>
        <v xml:space="preserve"> </v>
      </c>
      <c r="AI95" s="43" t="str">
        <f t="shared" si="12"/>
        <v xml:space="preserve"> </v>
      </c>
      <c r="AJ95" s="43" t="str">
        <f t="shared" si="12"/>
        <v xml:space="preserve"> </v>
      </c>
      <c r="AK95" s="43" t="str">
        <f t="shared" si="12"/>
        <v xml:space="preserve"> </v>
      </c>
      <c r="AL95" s="43" t="str">
        <f t="shared" si="12"/>
        <v xml:space="preserve"> </v>
      </c>
      <c r="AM95" s="43" t="str">
        <f t="shared" si="12"/>
        <v xml:space="preserve"> </v>
      </c>
      <c r="AN95" s="43" t="str">
        <f t="shared" si="12"/>
        <v xml:space="preserve"> </v>
      </c>
      <c r="AO95" s="43" t="str">
        <f t="shared" si="12"/>
        <v xml:space="preserve"> </v>
      </c>
      <c r="AP95" s="43" t="str">
        <f t="shared" si="12"/>
        <v xml:space="preserve"> </v>
      </c>
      <c r="AQ95" s="43" t="str">
        <f t="shared" si="12"/>
        <v xml:space="preserve"> </v>
      </c>
      <c r="AR95" s="43" t="str">
        <f t="shared" si="12"/>
        <v xml:space="preserve"> </v>
      </c>
      <c r="AS95" s="43" t="str">
        <f t="shared" si="12"/>
        <v xml:space="preserve"> </v>
      </c>
      <c r="AT95" s="378"/>
      <c r="AU95" s="366"/>
    </row>
    <row r="96" spans="1:47" ht="9.75" customHeight="1" x14ac:dyDescent="0.25">
      <c r="A96" s="387"/>
      <c r="B96" s="388"/>
      <c r="C96" s="388"/>
      <c r="D96" s="388"/>
      <c r="E96" s="389"/>
      <c r="F96" s="44" t="str">
        <f>IF(F95&lt;&gt;" ","%"," ")</f>
        <v xml:space="preserve"> </v>
      </c>
      <c r="G96" s="44" t="str">
        <f t="shared" ref="G96:AS96" si="13">IF(G95&lt;&gt;" ","%"," ")</f>
        <v xml:space="preserve"> </v>
      </c>
      <c r="H96" s="44" t="str">
        <f t="shared" si="13"/>
        <v xml:space="preserve"> </v>
      </c>
      <c r="I96" s="44" t="str">
        <f t="shared" si="13"/>
        <v xml:space="preserve"> </v>
      </c>
      <c r="J96" s="44" t="str">
        <f t="shared" si="13"/>
        <v xml:space="preserve"> </v>
      </c>
      <c r="K96" s="44" t="str">
        <f t="shared" si="13"/>
        <v xml:space="preserve"> </v>
      </c>
      <c r="L96" s="44" t="str">
        <f t="shared" si="13"/>
        <v xml:space="preserve"> </v>
      </c>
      <c r="M96" s="44" t="str">
        <f t="shared" si="13"/>
        <v xml:space="preserve"> </v>
      </c>
      <c r="N96" s="44" t="str">
        <f t="shared" si="13"/>
        <v xml:space="preserve"> </v>
      </c>
      <c r="O96" s="44" t="str">
        <f t="shared" si="13"/>
        <v xml:space="preserve"> </v>
      </c>
      <c r="P96" s="44" t="str">
        <f t="shared" si="13"/>
        <v xml:space="preserve"> </v>
      </c>
      <c r="Q96" s="44" t="str">
        <f t="shared" si="13"/>
        <v xml:space="preserve"> </v>
      </c>
      <c r="R96" s="44" t="str">
        <f t="shared" si="13"/>
        <v xml:space="preserve"> </v>
      </c>
      <c r="S96" s="44" t="str">
        <f t="shared" si="13"/>
        <v xml:space="preserve"> </v>
      </c>
      <c r="T96" s="44" t="str">
        <f t="shared" si="13"/>
        <v xml:space="preserve"> </v>
      </c>
      <c r="U96" s="44" t="str">
        <f t="shared" si="13"/>
        <v xml:space="preserve"> </v>
      </c>
      <c r="V96" s="44" t="str">
        <f t="shared" si="13"/>
        <v xml:space="preserve"> </v>
      </c>
      <c r="W96" s="44" t="str">
        <f t="shared" si="13"/>
        <v xml:space="preserve"> </v>
      </c>
      <c r="X96" s="44" t="str">
        <f t="shared" si="13"/>
        <v xml:space="preserve"> </v>
      </c>
      <c r="Y96" s="44" t="str">
        <f t="shared" si="13"/>
        <v xml:space="preserve"> </v>
      </c>
      <c r="Z96" s="44" t="str">
        <f t="shared" si="13"/>
        <v xml:space="preserve"> </v>
      </c>
      <c r="AA96" s="44" t="str">
        <f t="shared" si="13"/>
        <v xml:space="preserve"> </v>
      </c>
      <c r="AB96" s="44" t="str">
        <f t="shared" si="13"/>
        <v xml:space="preserve"> </v>
      </c>
      <c r="AC96" s="44" t="str">
        <f t="shared" si="13"/>
        <v xml:space="preserve"> </v>
      </c>
      <c r="AD96" s="44" t="str">
        <f t="shared" si="13"/>
        <v xml:space="preserve"> </v>
      </c>
      <c r="AE96" s="44" t="str">
        <f t="shared" si="13"/>
        <v xml:space="preserve"> </v>
      </c>
      <c r="AF96" s="44" t="str">
        <f t="shared" si="13"/>
        <v xml:space="preserve"> </v>
      </c>
      <c r="AG96" s="44" t="str">
        <f t="shared" si="13"/>
        <v xml:space="preserve"> </v>
      </c>
      <c r="AH96" s="44" t="str">
        <f t="shared" si="13"/>
        <v xml:space="preserve"> </v>
      </c>
      <c r="AI96" s="44" t="str">
        <f t="shared" si="13"/>
        <v xml:space="preserve"> </v>
      </c>
      <c r="AJ96" s="44" t="str">
        <f t="shared" si="13"/>
        <v xml:space="preserve"> </v>
      </c>
      <c r="AK96" s="44" t="str">
        <f t="shared" si="13"/>
        <v xml:space="preserve"> </v>
      </c>
      <c r="AL96" s="44" t="str">
        <f t="shared" si="13"/>
        <v xml:space="preserve"> </v>
      </c>
      <c r="AM96" s="44" t="str">
        <f t="shared" si="13"/>
        <v xml:space="preserve"> </v>
      </c>
      <c r="AN96" s="44" t="str">
        <f t="shared" si="13"/>
        <v xml:space="preserve"> </v>
      </c>
      <c r="AO96" s="44" t="str">
        <f t="shared" si="13"/>
        <v xml:space="preserve"> </v>
      </c>
      <c r="AP96" s="44" t="str">
        <f t="shared" si="13"/>
        <v xml:space="preserve"> </v>
      </c>
      <c r="AQ96" s="44" t="str">
        <f t="shared" si="13"/>
        <v xml:space="preserve"> </v>
      </c>
      <c r="AR96" s="44" t="str">
        <f t="shared" si="13"/>
        <v xml:space="preserve"> </v>
      </c>
      <c r="AS96" s="44" t="str">
        <f t="shared" si="13"/>
        <v xml:space="preserve"> </v>
      </c>
      <c r="AT96" s="379"/>
      <c r="AU96" s="367"/>
    </row>
    <row r="97" spans="1:47" ht="9.75" customHeight="1" x14ac:dyDescent="0.25">
      <c r="A97" s="2"/>
      <c r="B97" s="2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4"/>
      <c r="AU97" s="4"/>
    </row>
    <row r="98" spans="1:47" ht="9.75" customHeight="1" x14ac:dyDescent="0.25">
      <c r="A98" s="2"/>
      <c r="B98" s="2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4"/>
      <c r="AU98" s="4"/>
    </row>
    <row r="99" spans="1:47" ht="9.75" customHeight="1" x14ac:dyDescent="0.25">
      <c r="A99" s="2"/>
      <c r="B99" s="2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4"/>
      <c r="AU99" s="4"/>
    </row>
    <row r="100" spans="1:47" ht="9.75" customHeight="1" x14ac:dyDescent="0.25">
      <c r="A100" s="2"/>
      <c r="B100" s="2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4"/>
      <c r="AU100" s="4"/>
    </row>
    <row r="101" spans="1:47" ht="9.75" customHeight="1" x14ac:dyDescent="0.25">
      <c r="A101" s="2"/>
      <c r="B101" s="2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4"/>
      <c r="AU101" s="4"/>
    </row>
    <row r="102" spans="1:47" ht="9.75" customHeight="1" x14ac:dyDescent="0.25">
      <c r="A102" s="2"/>
      <c r="B102" s="2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4"/>
      <c r="AU102" s="4"/>
    </row>
    <row r="103" spans="1:47" ht="9.75" customHeight="1" x14ac:dyDescent="0.25">
      <c r="A103" s="2"/>
      <c r="B103" s="2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4"/>
      <c r="AU103" s="4"/>
    </row>
    <row r="104" spans="1:47" ht="9.75" customHeight="1" x14ac:dyDescent="0.25">
      <c r="A104" s="2"/>
      <c r="B104" s="2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4"/>
      <c r="AU104" s="4"/>
    </row>
    <row r="105" spans="1:47" ht="9.75" customHeight="1" x14ac:dyDescent="0.25">
      <c r="A105" s="2"/>
      <c r="B105" s="2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4"/>
      <c r="AU105" s="4"/>
    </row>
    <row r="106" spans="1:47" ht="9.75" customHeight="1" x14ac:dyDescent="0.25">
      <c r="A106" s="2"/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4"/>
      <c r="AU106" s="4"/>
    </row>
    <row r="107" spans="1:47" ht="9.75" customHeight="1" x14ac:dyDescent="0.25">
      <c r="A107" s="2"/>
      <c r="B107" s="2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4"/>
      <c r="AU107" s="4"/>
    </row>
    <row r="108" spans="1:47" ht="9.75" customHeight="1" x14ac:dyDescent="0.25">
      <c r="A108" s="2"/>
      <c r="B108" s="2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4"/>
      <c r="AU108" s="4"/>
    </row>
    <row r="109" spans="1:47" ht="9.75" customHeight="1" x14ac:dyDescent="0.25">
      <c r="A109" s="2"/>
      <c r="B109" s="2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4"/>
      <c r="AU109" s="4"/>
    </row>
    <row r="110" spans="1:47" ht="9.75" customHeight="1" x14ac:dyDescent="0.25">
      <c r="A110" s="2"/>
      <c r="B110" s="2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4"/>
      <c r="AU110" s="4"/>
    </row>
    <row r="111" spans="1:47" ht="9.75" customHeight="1" x14ac:dyDescent="0.25">
      <c r="A111" s="2"/>
      <c r="B111" s="2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4"/>
      <c r="AU111" s="4"/>
    </row>
    <row r="112" spans="1:47" ht="9.75" customHeight="1" x14ac:dyDescent="0.25">
      <c r="A112" s="2"/>
      <c r="B112" s="2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4"/>
      <c r="AU112" s="4"/>
    </row>
    <row r="113" spans="1:47" ht="9.75" customHeight="1" x14ac:dyDescent="0.25">
      <c r="A113" s="2"/>
      <c r="B113" s="2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4"/>
      <c r="AU113" s="4"/>
    </row>
    <row r="114" spans="1:47" ht="9.75" customHeight="1" x14ac:dyDescent="0.25">
      <c r="A114" s="5"/>
      <c r="B114" s="5"/>
      <c r="C114" s="5"/>
      <c r="D114" s="5"/>
      <c r="E114" s="5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7"/>
      <c r="AU114" s="7"/>
    </row>
    <row r="115" spans="1:47" ht="12.75" customHeight="1" x14ac:dyDescent="0.25">
      <c r="A115" s="355" t="s">
        <v>124</v>
      </c>
      <c r="B115" s="355"/>
      <c r="C115" s="355"/>
      <c r="D115" s="355"/>
      <c r="E115" s="381" t="s">
        <v>125</v>
      </c>
      <c r="F115" s="382"/>
      <c r="G115" s="382"/>
      <c r="H115" s="382"/>
      <c r="I115" s="382"/>
      <c r="J115" s="382"/>
      <c r="K115" s="382"/>
      <c r="L115" s="382"/>
      <c r="M115" s="382"/>
      <c r="N115" s="382"/>
      <c r="O115" s="382"/>
      <c r="P115" s="382"/>
      <c r="Q115" s="382"/>
      <c r="R115" s="382"/>
      <c r="S115" s="382"/>
      <c r="T115" s="382"/>
      <c r="U115" s="382"/>
      <c r="V115" s="382"/>
      <c r="W115" s="383"/>
      <c r="X115" s="381" t="s">
        <v>126</v>
      </c>
      <c r="Y115" s="382"/>
      <c r="Z115" s="382"/>
      <c r="AA115" s="382"/>
      <c r="AB115" s="382"/>
      <c r="AC115" s="382"/>
      <c r="AD115" s="382"/>
      <c r="AE115" s="382"/>
      <c r="AF115" s="382"/>
      <c r="AG115" s="382"/>
      <c r="AH115" s="382"/>
      <c r="AI115" s="382"/>
      <c r="AJ115" s="382"/>
      <c r="AK115" s="382"/>
      <c r="AL115" s="382"/>
      <c r="AM115" s="382"/>
      <c r="AN115" s="382"/>
      <c r="AO115" s="382"/>
      <c r="AP115" s="382"/>
      <c r="AQ115" s="382"/>
      <c r="AR115" s="382"/>
      <c r="AS115" s="382"/>
      <c r="AT115" s="382"/>
      <c r="AU115" s="45"/>
    </row>
    <row r="116" spans="1:47" ht="12" customHeight="1" x14ac:dyDescent="0.25">
      <c r="A116" s="365" t="s">
        <v>120</v>
      </c>
      <c r="B116" s="364"/>
      <c r="C116" s="374" t="str">
        <f>IF(COUNTIF(AT6:AT85," ")=ROWS(AT6:AT85)," ",LARGE(AT6:AT85,1))</f>
        <v xml:space="preserve"> </v>
      </c>
      <c r="D116" s="374"/>
      <c r="E116" s="51"/>
      <c r="F116" s="54"/>
      <c r="G116" s="54"/>
      <c r="H116" s="51"/>
      <c r="I116" s="53"/>
      <c r="J116" s="53"/>
      <c r="K116" s="53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9"/>
      <c r="AU116" s="7"/>
    </row>
    <row r="117" spans="1:47" ht="14.1" customHeight="1" x14ac:dyDescent="0.25">
      <c r="A117" s="365" t="s">
        <v>18</v>
      </c>
      <c r="B117" s="364"/>
      <c r="C117" s="374" t="str">
        <f>IF(COUNTIF(AT6:AT85," ")=ROWS(AT6:AT85)," ",SMALL(AT6:AT85,1))</f>
        <v xml:space="preserve"> </v>
      </c>
      <c r="D117" s="374"/>
      <c r="E117" s="51"/>
      <c r="F117" s="54"/>
      <c r="G117" s="54"/>
      <c r="H117" s="51"/>
      <c r="I117" s="53"/>
      <c r="J117" s="53"/>
      <c r="K117" s="53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9"/>
      <c r="AU117" s="7"/>
    </row>
    <row r="118" spans="1:47" ht="14.1" customHeight="1" x14ac:dyDescent="0.25">
      <c r="A118" s="360" t="s">
        <v>19</v>
      </c>
      <c r="B118" s="360"/>
      <c r="C118" s="375" t="str">
        <f>AT88</f>
        <v xml:space="preserve"> </v>
      </c>
      <c r="D118" s="375"/>
      <c r="E118" s="51"/>
      <c r="F118" s="54"/>
      <c r="G118" s="54"/>
      <c r="H118" s="51"/>
      <c r="I118" s="53"/>
      <c r="J118" s="53"/>
      <c r="K118" s="53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380"/>
      <c r="AG118" s="380"/>
      <c r="AH118" s="380"/>
      <c r="AI118" s="380"/>
      <c r="AJ118" s="380"/>
      <c r="AK118" s="380"/>
      <c r="AL118" s="380"/>
      <c r="AM118" s="380"/>
      <c r="AN118" s="380"/>
      <c r="AO118" s="8"/>
      <c r="AP118" s="8"/>
      <c r="AQ118" s="8"/>
      <c r="AR118" s="8"/>
      <c r="AS118" s="8"/>
      <c r="AT118" s="9"/>
      <c r="AU118" s="7"/>
    </row>
    <row r="119" spans="1:47" ht="14.1" customHeight="1" x14ac:dyDescent="0.25">
      <c r="A119" s="376" t="s">
        <v>130</v>
      </c>
      <c r="B119" s="377"/>
      <c r="C119" s="50" t="s">
        <v>121</v>
      </c>
      <c r="D119" s="50" t="s">
        <v>122</v>
      </c>
      <c r="E119" s="51"/>
      <c r="F119" s="54"/>
      <c r="G119" s="54"/>
      <c r="H119" s="51"/>
      <c r="I119" s="53"/>
      <c r="J119" s="53"/>
      <c r="K119" s="53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9"/>
      <c r="AU119" s="7"/>
    </row>
    <row r="120" spans="1:47" ht="14.1" customHeight="1" x14ac:dyDescent="0.25">
      <c r="A120" s="361" t="s">
        <v>36</v>
      </c>
      <c r="B120" s="362"/>
      <c r="C120" s="71">
        <f>COUNTIFS($AT$6:$AT$85,"&gt;=0",$AT$6:$AT$85,"&lt;=29")</f>
        <v>0</v>
      </c>
      <c r="D120" s="57" t="str">
        <f>IF(C120=0," ",100*C120/C129)</f>
        <v xml:space="preserve"> </v>
      </c>
      <c r="E120" s="51"/>
      <c r="F120" s="54"/>
      <c r="G120" s="54"/>
      <c r="H120" s="51"/>
      <c r="I120" s="53"/>
      <c r="J120" s="53"/>
      <c r="K120" s="53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7"/>
      <c r="AU120" s="7"/>
    </row>
    <row r="121" spans="1:47" ht="14.1" customHeight="1" x14ac:dyDescent="0.25">
      <c r="A121" s="361" t="s">
        <v>35</v>
      </c>
      <c r="B121" s="362"/>
      <c r="C121" s="71">
        <f>COUNTIFS($AT$6:$AT$85,"&gt;=30",$AT$6:$AT$85,"&lt;=39")</f>
        <v>0</v>
      </c>
      <c r="D121" s="57" t="str">
        <f>IF(C121=0," ",100*C121/C129)</f>
        <v xml:space="preserve"> </v>
      </c>
      <c r="E121" s="51"/>
      <c r="F121" s="54"/>
      <c r="G121" s="54"/>
      <c r="H121" s="51"/>
      <c r="I121" s="53"/>
      <c r="J121" s="53"/>
      <c r="K121" s="53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7"/>
      <c r="AU121" s="7"/>
    </row>
    <row r="122" spans="1:47" ht="14.1" customHeight="1" x14ac:dyDescent="0.25">
      <c r="A122" s="361" t="s">
        <v>34</v>
      </c>
      <c r="B122" s="362"/>
      <c r="C122" s="71">
        <f>COUNTIFS($AT$6:$AT$85,"&gt;=40",$AT$6:$AT$85,"&lt;=49")</f>
        <v>0</v>
      </c>
      <c r="D122" s="57" t="str">
        <f>IF(C122=0," ",100*C122/C129)</f>
        <v xml:space="preserve"> </v>
      </c>
      <c r="E122" s="51"/>
      <c r="F122" s="54"/>
      <c r="G122" s="54"/>
      <c r="H122" s="51"/>
      <c r="I122" s="53"/>
      <c r="J122" s="53"/>
      <c r="K122" s="53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7"/>
      <c r="AU122" s="7"/>
    </row>
    <row r="123" spans="1:47" ht="14.1" customHeight="1" x14ac:dyDescent="0.25">
      <c r="A123" s="361" t="s">
        <v>33</v>
      </c>
      <c r="B123" s="362"/>
      <c r="C123" s="71">
        <f>COUNTIFS($AT$6:$AT$85,"&gt;=50",$AT$6:$AT$85,"&lt;=59")</f>
        <v>0</v>
      </c>
      <c r="D123" s="57" t="str">
        <f>IF(C123=0," ",100*C123/C129)</f>
        <v xml:space="preserve"> </v>
      </c>
      <c r="E123" s="51"/>
      <c r="F123" s="54"/>
      <c r="G123" s="54"/>
      <c r="H123" s="51"/>
      <c r="I123" s="53"/>
      <c r="J123" s="53"/>
      <c r="K123" s="53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7"/>
      <c r="AU123" s="7"/>
    </row>
    <row r="124" spans="1:47" ht="14.1" customHeight="1" x14ac:dyDescent="0.25">
      <c r="A124" s="361" t="s">
        <v>29</v>
      </c>
      <c r="B124" s="362"/>
      <c r="C124" s="71">
        <f>COUNTIFS($AT$6:$AT$85,"&gt;=60",$AT$6:$AT$85,"&lt;=69")</f>
        <v>0</v>
      </c>
      <c r="D124" s="57" t="str">
        <f>IF(C124=0," ",100*C124/C129)</f>
        <v xml:space="preserve"> </v>
      </c>
      <c r="E124" s="51"/>
      <c r="F124" s="54"/>
      <c r="G124" s="54"/>
      <c r="H124" s="51"/>
      <c r="I124" s="53"/>
      <c r="J124" s="53"/>
      <c r="K124" s="53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7"/>
      <c r="AU124" s="7"/>
    </row>
    <row r="125" spans="1:47" ht="14.1" customHeight="1" x14ac:dyDescent="0.25">
      <c r="A125" s="361" t="s">
        <v>32</v>
      </c>
      <c r="B125" s="362"/>
      <c r="C125" s="71">
        <f>COUNTIFS($AT$6:$AT$85,"&gt;=70",$AT$6:$AT$85,"&lt;=74")</f>
        <v>0</v>
      </c>
      <c r="D125" s="57" t="str">
        <f>IF(C125=0," ",100*C125/C129)</f>
        <v xml:space="preserve"> </v>
      </c>
      <c r="E125" s="51"/>
      <c r="F125" s="54"/>
      <c r="G125" s="54"/>
      <c r="H125" s="51"/>
      <c r="I125" s="53"/>
      <c r="J125" s="53"/>
      <c r="K125" s="53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7"/>
      <c r="AU125" s="7"/>
    </row>
    <row r="126" spans="1:47" ht="14.1" customHeight="1" x14ac:dyDescent="0.3">
      <c r="A126" s="361" t="s">
        <v>31</v>
      </c>
      <c r="B126" s="362"/>
      <c r="C126" s="71">
        <f>COUNTIFS($AT$6:$AT$85,"&gt;=75",$AT$6:$AT$85,"&lt;=79")</f>
        <v>0</v>
      </c>
      <c r="D126" s="57" t="str">
        <f>IF(C126=0," ",100*C126/C129)</f>
        <v xml:space="preserve"> </v>
      </c>
      <c r="E126"/>
      <c r="F126" s="55"/>
      <c r="G126" s="56"/>
      <c r="H126" s="12"/>
      <c r="I126" s="12"/>
      <c r="J126" s="12"/>
      <c r="K126" s="12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7"/>
      <c r="AU126" s="7"/>
    </row>
    <row r="127" spans="1:47" ht="14.1" customHeight="1" x14ac:dyDescent="0.25">
      <c r="A127" s="361" t="s">
        <v>30</v>
      </c>
      <c r="B127" s="362"/>
      <c r="C127" s="71">
        <f>COUNTIFS($AT$6:$AT$85,"&gt;=80",$AT$6:$AT$85,"&lt;=89")</f>
        <v>0</v>
      </c>
      <c r="D127" s="57" t="str">
        <f>IF(C127=0," ",100*C127/C129)</f>
        <v xml:space="preserve"> </v>
      </c>
      <c r="E127"/>
      <c r="F127"/>
      <c r="G127"/>
      <c r="H127" s="52"/>
      <c r="I127" s="52"/>
      <c r="J127" s="52"/>
      <c r="K127" s="52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7"/>
      <c r="AU127" s="7"/>
    </row>
    <row r="128" spans="1:47" ht="12" customHeight="1" x14ac:dyDescent="0.25">
      <c r="A128" s="361" t="s">
        <v>28</v>
      </c>
      <c r="B128" s="362"/>
      <c r="C128" s="71">
        <f>COUNTIFS($AT$6:$AT$85,"&gt;=90",$AT$6:$AT$85,"&lt;=100")</f>
        <v>0</v>
      </c>
      <c r="D128" s="57" t="str">
        <f>IF(C128=0," ",100*C128/C129)</f>
        <v xml:space="preserve"> </v>
      </c>
      <c r="E128" s="2"/>
      <c r="F128" s="3"/>
      <c r="G128" s="3"/>
      <c r="H128" s="3"/>
      <c r="I128" s="3"/>
      <c r="J128" s="3"/>
      <c r="K128" s="3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7"/>
      <c r="AU128" s="7"/>
    </row>
    <row r="129" spans="1:47" ht="14.25" customHeight="1" x14ac:dyDescent="0.25">
      <c r="A129" s="363" t="s">
        <v>123</v>
      </c>
      <c r="B129" s="364"/>
      <c r="C129" s="365" t="str">
        <f>IF(SUM(C120:C128)=0," ",SUM(C120:C128))</f>
        <v xml:space="preserve"> </v>
      </c>
      <c r="D129" s="364"/>
      <c r="E129" s="2"/>
      <c r="F129" s="3"/>
      <c r="G129" s="3"/>
      <c r="H129" s="3"/>
      <c r="I129" s="3"/>
      <c r="J129" s="3"/>
      <c r="K129" s="3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7"/>
      <c r="AU129" s="7"/>
    </row>
    <row r="130" spans="1:47" ht="12.75" customHeight="1" x14ac:dyDescent="0.25">
      <c r="A130" s="355" t="s">
        <v>127</v>
      </c>
      <c r="B130" s="355"/>
      <c r="C130" s="355"/>
      <c r="D130" s="355"/>
      <c r="E130" s="355" t="s">
        <v>128</v>
      </c>
      <c r="F130" s="355"/>
      <c r="G130" s="355"/>
      <c r="H130" s="355"/>
      <c r="I130" s="355"/>
      <c r="J130" s="355"/>
      <c r="K130" s="355"/>
      <c r="L130" s="355"/>
      <c r="M130" s="355"/>
      <c r="N130" s="355"/>
      <c r="O130" s="355"/>
      <c r="P130" s="355"/>
      <c r="Q130" s="355"/>
      <c r="R130" s="355"/>
      <c r="S130" s="355"/>
      <c r="T130" s="355"/>
      <c r="U130" s="355"/>
      <c r="V130" s="355"/>
      <c r="W130" s="355"/>
      <c r="X130" s="406" t="s">
        <v>129</v>
      </c>
      <c r="Y130" s="406"/>
      <c r="Z130" s="406"/>
      <c r="AA130" s="406"/>
      <c r="AB130" s="406"/>
      <c r="AC130" s="406"/>
      <c r="AD130" s="406"/>
      <c r="AE130" s="406"/>
      <c r="AF130" s="406"/>
      <c r="AG130" s="406"/>
      <c r="AH130" s="406"/>
      <c r="AI130" s="406"/>
      <c r="AJ130" s="406"/>
      <c r="AK130" s="406"/>
      <c r="AL130" s="406"/>
      <c r="AM130" s="406"/>
      <c r="AN130" s="10"/>
      <c r="AO130" s="10"/>
      <c r="AP130" s="63"/>
      <c r="AQ130" s="10"/>
      <c r="AR130" s="10"/>
      <c r="AS130" s="10"/>
      <c r="AT130" s="10"/>
      <c r="AU130"/>
    </row>
    <row r="131" spans="1:47" x14ac:dyDescent="0.25">
      <c r="A131" s="360" t="s">
        <v>119</v>
      </c>
      <c r="B131" s="360"/>
      <c r="C131" s="21" t="s">
        <v>136</v>
      </c>
      <c r="D131" s="21" t="s">
        <v>135</v>
      </c>
      <c r="E131" s="46"/>
      <c r="F131" s="46"/>
      <c r="G131" s="46"/>
      <c r="H131" s="46"/>
      <c r="I131" s="46"/>
      <c r="J131" s="46"/>
      <c r="K131" s="46"/>
      <c r="L131" s="23"/>
      <c r="M131" s="23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/>
      <c r="AH131"/>
      <c r="AI131"/>
      <c r="AJ131"/>
      <c r="AK131"/>
      <c r="AL131"/>
      <c r="AM131"/>
      <c r="AN131" s="10"/>
      <c r="AO131" s="353" t="s">
        <v>20</v>
      </c>
      <c r="AP131" s="353"/>
      <c r="AQ131" s="353"/>
      <c r="AR131" s="353"/>
      <c r="AS131" s="353"/>
      <c r="AT131" s="353"/>
      <c r="AU131"/>
    </row>
    <row r="132" spans="1:47" ht="13.8" x14ac:dyDescent="0.3">
      <c r="A132" s="360" t="str">
        <f>IF('Öğrenme Çıktıları'!R56&gt;0,'Öğrenme Çıktıları'!R15," ")</f>
        <v xml:space="preserve"> </v>
      </c>
      <c r="B132" s="360"/>
      <c r="C132" s="47" t="str">
        <f>IF('Öğrenme Çıktıları'!R56&gt;0,'Öğrenme Çıktıları'!R56," ")</f>
        <v xml:space="preserve"> </v>
      </c>
      <c r="D132" s="48" t="str">
        <f>IF('Öğrenme Çıktıları'!R56&gt;0,'Öğrenme Çıktıları'!R57," ")</f>
        <v xml:space="preserve"> </v>
      </c>
      <c r="E132" s="46"/>
      <c r="F132" s="46"/>
      <c r="G132" s="46"/>
      <c r="H132" s="46"/>
      <c r="I132" s="46"/>
      <c r="J132" s="46"/>
      <c r="K132" s="46"/>
      <c r="L132" s="25"/>
      <c r="M132" s="25"/>
      <c r="N132" s="26"/>
      <c r="O132" s="26"/>
      <c r="P132" s="26"/>
      <c r="Q132" s="26"/>
      <c r="R132" s="26"/>
      <c r="S132" s="26"/>
      <c r="T132" s="26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61"/>
      <c r="AH132" s="61"/>
      <c r="AI132" s="61"/>
      <c r="AJ132" s="61"/>
      <c r="AK132" s="61"/>
      <c r="AL132" s="61"/>
      <c r="AM132" s="61"/>
      <c r="AN132" s="64"/>
      <c r="AO132" s="353">
        <f ca="1">TODAY()</f>
        <v>46050</v>
      </c>
      <c r="AP132" s="353"/>
      <c r="AQ132" s="353"/>
      <c r="AR132" s="353"/>
      <c r="AS132" s="353"/>
      <c r="AT132" s="353"/>
      <c r="AU132" s="61"/>
    </row>
    <row r="133" spans="1:47" ht="13.8" x14ac:dyDescent="0.25">
      <c r="A133" s="365" t="str">
        <f>IF('Öğrenme Çıktıları'!S56&gt;0,'Öğrenme Çıktıları'!S15," ")</f>
        <v xml:space="preserve"> </v>
      </c>
      <c r="B133" s="364"/>
      <c r="C133" s="47" t="str">
        <f>IF('Öğrenme Çıktıları'!S56&gt;0,'Öğrenme Çıktıları'!S56," ")</f>
        <v xml:space="preserve"> </v>
      </c>
      <c r="D133" s="48" t="str">
        <f>IF('Öğrenme Çıktıları'!S56&gt;0,'Öğrenme Çıktıları'!S57," ")</f>
        <v xml:space="preserve"> </v>
      </c>
      <c r="E133" s="46"/>
      <c r="F133" s="46"/>
      <c r="G133" s="46"/>
      <c r="H133" s="46"/>
      <c r="I133" s="46"/>
      <c r="J133" s="46"/>
      <c r="K133" s="46"/>
      <c r="L133" s="28"/>
      <c r="M133" s="28"/>
      <c r="N133" s="26"/>
      <c r="O133" s="26"/>
      <c r="P133" s="26"/>
      <c r="Q133" s="26"/>
      <c r="R133" s="26"/>
      <c r="S133" s="26"/>
      <c r="T133" s="26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58"/>
      <c r="AH133" s="58"/>
      <c r="AI133" s="58"/>
      <c r="AJ133" s="58"/>
      <c r="AK133" s="58"/>
      <c r="AL133" s="58"/>
      <c r="AM133" s="58"/>
      <c r="AN133" s="65"/>
      <c r="AO133" s="353">
        <f>'Ders Bilgileri'!E17</f>
        <v>0</v>
      </c>
      <c r="AP133" s="353"/>
      <c r="AQ133" s="353"/>
      <c r="AR133" s="353"/>
      <c r="AS133" s="353"/>
      <c r="AT133" s="353"/>
      <c r="AU133" s="58"/>
    </row>
    <row r="134" spans="1:47" ht="12" customHeight="1" x14ac:dyDescent="0.25">
      <c r="A134" s="360" t="str">
        <f>IF('Öğrenme Çıktıları'!T56&gt;0,'Öğrenme Çıktıları'!T15," ")</f>
        <v xml:space="preserve"> </v>
      </c>
      <c r="B134" s="360"/>
      <c r="C134" s="47" t="str">
        <f>IF('Öğrenme Çıktıları'!T56&gt;0,'Öğrenme Çıktıları'!T56," ")</f>
        <v xml:space="preserve"> </v>
      </c>
      <c r="D134" s="48" t="str">
        <f>IF('Öğrenme Çıktıları'!T56&gt;0,'Öğrenme Çıktıları'!T57," ")</f>
        <v xml:space="preserve"> </v>
      </c>
      <c r="E134" s="46"/>
      <c r="F134" s="46"/>
      <c r="G134" s="46"/>
      <c r="H134" s="46"/>
      <c r="I134" s="46"/>
      <c r="J134" s="46"/>
      <c r="K134" s="46"/>
      <c r="L134" s="29"/>
      <c r="M134" s="29"/>
      <c r="N134" s="30"/>
      <c r="O134" s="30"/>
      <c r="P134" s="30"/>
      <c r="Q134" s="30"/>
      <c r="R134" s="30"/>
      <c r="S134" s="30"/>
      <c r="T134" s="30"/>
      <c r="U134" s="30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59"/>
      <c r="AH134" s="59"/>
      <c r="AI134" s="59"/>
      <c r="AJ134" s="59"/>
      <c r="AK134" s="59"/>
      <c r="AL134" s="59"/>
      <c r="AM134" s="59"/>
      <c r="AN134" s="66"/>
      <c r="AO134" s="353" t="s">
        <v>27</v>
      </c>
      <c r="AP134" s="353"/>
      <c r="AQ134" s="353"/>
      <c r="AR134" s="353"/>
      <c r="AS134" s="353"/>
      <c r="AT134" s="353"/>
      <c r="AU134" s="59"/>
    </row>
    <row r="135" spans="1:47" ht="12" customHeight="1" x14ac:dyDescent="0.25">
      <c r="A135" s="365" t="str">
        <f>IF('Öğrenme Çıktıları'!U56&gt;0,'Öğrenme Çıktıları'!U15," ")</f>
        <v xml:space="preserve"> </v>
      </c>
      <c r="B135" s="364"/>
      <c r="C135" s="47" t="str">
        <f>IF('Öğrenme Çıktıları'!U56&gt;0,'Öğrenme Çıktıları'!U56," ")</f>
        <v xml:space="preserve"> </v>
      </c>
      <c r="D135" s="48" t="str">
        <f>IF('Öğrenme Çıktıları'!U56&gt;0,'Öğrenme Çıktıları'!U57," ")</f>
        <v xml:space="preserve"> </v>
      </c>
      <c r="E135" s="46"/>
      <c r="F135" s="46"/>
      <c r="G135" s="46"/>
      <c r="H135" s="46"/>
      <c r="I135" s="46"/>
      <c r="J135" s="46"/>
      <c r="K135" s="46"/>
      <c r="L135" s="29"/>
      <c r="M135" s="29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60"/>
      <c r="AH135" s="60"/>
      <c r="AI135" s="60"/>
      <c r="AJ135" s="60"/>
      <c r="AK135" s="60"/>
      <c r="AL135" s="60"/>
      <c r="AM135" s="60"/>
      <c r="AN135" s="67"/>
      <c r="AO135" s="357"/>
      <c r="AP135" s="357"/>
      <c r="AQ135" s="357"/>
      <c r="AR135" s="357"/>
      <c r="AS135" s="357"/>
      <c r="AT135" s="357"/>
      <c r="AU135" s="59"/>
    </row>
    <row r="136" spans="1:47" ht="12.75" customHeight="1" x14ac:dyDescent="0.25">
      <c r="A136" s="360" t="str">
        <f>IF('Öğrenme Çıktıları'!V56&gt;0,'Öğrenme Çıktıları'!V15," ")</f>
        <v xml:space="preserve"> </v>
      </c>
      <c r="B136" s="360"/>
      <c r="C136" s="47" t="str">
        <f>IF('Öğrenme Çıktıları'!V56&gt;0,'Öğrenme Çıktıları'!V56," ")</f>
        <v xml:space="preserve"> </v>
      </c>
      <c r="D136" s="48" t="str">
        <f>IF('Öğrenme Çıktıları'!V56&gt;0,'Öğrenme Çıktıları'!V57," ")</f>
        <v xml:space="preserve"> </v>
      </c>
      <c r="E136" s="46"/>
      <c r="F136" s="46"/>
      <c r="G136" s="46"/>
      <c r="H136" s="46"/>
      <c r="I136" s="46"/>
      <c r="J136" s="46"/>
      <c r="K136" s="4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 s="60"/>
      <c r="AH136" s="60"/>
      <c r="AI136" s="60"/>
      <c r="AJ136" s="60"/>
      <c r="AK136" s="60"/>
      <c r="AL136" s="60"/>
      <c r="AM136" s="60"/>
      <c r="AN136" s="67"/>
      <c r="AU136" s="62"/>
    </row>
    <row r="137" spans="1:47" x14ac:dyDescent="0.25">
      <c r="A137" s="365" t="str">
        <f>IF('Öğrenme Çıktıları'!W56&gt;0,'Öğrenme Çıktıları'!W15," ")</f>
        <v xml:space="preserve"> </v>
      </c>
      <c r="B137" s="364"/>
      <c r="C137" s="47" t="str">
        <f>IF('Öğrenme Çıktıları'!W56&gt;0,'Öğrenme Çıktıları'!W56," ")</f>
        <v xml:space="preserve"> </v>
      </c>
      <c r="D137" s="48" t="str">
        <f>IF('Öğrenme Çıktıları'!W56&gt;0,'Öğrenme Çıktıları'!W57," ")</f>
        <v xml:space="preserve"> </v>
      </c>
      <c r="E137" s="46"/>
      <c r="F137" s="46"/>
      <c r="G137" s="46"/>
      <c r="H137" s="46"/>
      <c r="I137" s="46"/>
      <c r="J137" s="46"/>
      <c r="K137" s="46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 s="10"/>
      <c r="AO137" s="354" t="s">
        <v>21</v>
      </c>
      <c r="AP137" s="354"/>
      <c r="AQ137" s="354"/>
      <c r="AR137" s="354"/>
      <c r="AS137" s="354"/>
      <c r="AT137" s="354"/>
      <c r="AU137"/>
    </row>
    <row r="138" spans="1:47" x14ac:dyDescent="0.25">
      <c r="A138" s="360" t="str">
        <f>IF('Öğrenme Çıktıları'!X56&gt;0,'Öğrenme Çıktıları'!X15," ")</f>
        <v xml:space="preserve"> </v>
      </c>
      <c r="B138" s="360"/>
      <c r="C138" s="47" t="str">
        <f>IF('Öğrenme Çıktıları'!X56&gt;0,'Öğrenme Çıktıları'!X56," ")</f>
        <v xml:space="preserve"> </v>
      </c>
      <c r="D138" s="48" t="str">
        <f>IF('Öğrenme Çıktıları'!X56&gt;0,'Öğrenme Çıktıları'!X57," ")</f>
        <v xml:space="preserve"> </v>
      </c>
      <c r="E138" s="46"/>
      <c r="F138" s="46"/>
      <c r="G138" s="46"/>
      <c r="H138" s="46"/>
      <c r="I138" s="46"/>
      <c r="J138" s="46"/>
      <c r="K138" s="46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 s="10"/>
      <c r="AO138" s="353">
        <f ca="1">TODAY()</f>
        <v>46050</v>
      </c>
      <c r="AP138" s="353"/>
      <c r="AQ138" s="353"/>
      <c r="AR138" s="353"/>
      <c r="AS138" s="353"/>
      <c r="AT138" s="353"/>
      <c r="AU138"/>
    </row>
    <row r="139" spans="1:47" x14ac:dyDescent="0.25">
      <c r="A139" s="365" t="str">
        <f>IF('Öğrenme Çıktıları'!Y56&gt;0,'Öğrenme Çıktıları'!Y15," ")</f>
        <v xml:space="preserve"> </v>
      </c>
      <c r="B139" s="364"/>
      <c r="C139" s="47" t="str">
        <f>IF('Öğrenme Çıktıları'!Y56&gt;0,'Öğrenme Çıktıları'!Y56," ")</f>
        <v xml:space="preserve"> </v>
      </c>
      <c r="D139" s="48" t="str">
        <f>IF('Öğrenme Çıktıları'!Y56&gt;0,'Öğrenme Çıktıları'!Y57," ")</f>
        <v xml:space="preserve"> </v>
      </c>
      <c r="E139" s="46"/>
      <c r="F139" s="46"/>
      <c r="G139" s="46"/>
      <c r="H139" s="46"/>
      <c r="I139" s="46"/>
      <c r="J139" s="46"/>
      <c r="K139" s="46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 s="10"/>
      <c r="AO139" s="354">
        <f>'Ders Bilgileri'!E19</f>
        <v>0</v>
      </c>
      <c r="AP139" s="354"/>
      <c r="AQ139" s="354"/>
      <c r="AR139" s="354"/>
      <c r="AS139" s="354"/>
      <c r="AT139" s="354"/>
      <c r="AU139"/>
    </row>
    <row r="140" spans="1:47" ht="12.75" customHeight="1" x14ac:dyDescent="0.25">
      <c r="A140" s="360" t="str">
        <f>IF('Öğrenme Çıktıları'!Z56&gt;0,'Öğrenme Çıktıları'!Z15," ")</f>
        <v xml:space="preserve"> </v>
      </c>
      <c r="B140" s="360"/>
      <c r="C140" s="47" t="str">
        <f>IF('Öğrenme Çıktıları'!Z56&gt;0,'Öğrenme Çıktıları'!Z56," ")</f>
        <v xml:space="preserve"> </v>
      </c>
      <c r="D140" s="48" t="str">
        <f>IF('Öğrenme Çıktıları'!Z56&gt;0,'Öğrenme Çıktıları'!Z57," ")</f>
        <v xml:space="preserve"> </v>
      </c>
      <c r="E140" s="46"/>
      <c r="F140" s="46"/>
      <c r="G140" s="46"/>
      <c r="H140" s="46"/>
      <c r="I140" s="46"/>
      <c r="J140" s="46"/>
      <c r="K140" s="46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 s="10"/>
      <c r="AO140" s="354" t="s">
        <v>169</v>
      </c>
      <c r="AP140" s="354"/>
      <c r="AQ140" s="354"/>
      <c r="AR140" s="354"/>
      <c r="AS140" s="354"/>
      <c r="AT140" s="354"/>
      <c r="AU140"/>
    </row>
    <row r="141" spans="1:47" x14ac:dyDescent="0.25">
      <c r="A141" s="365" t="str">
        <f>IF('Öğrenme Çıktıları'!AA56&gt;0,'Öğrenme Çıktıları'!AA15," ")</f>
        <v xml:space="preserve"> </v>
      </c>
      <c r="B141" s="364"/>
      <c r="C141" s="47" t="str">
        <f>IF('Öğrenme Çıktıları'!AA56&gt;0,'Öğrenme Çıktıları'!AA56," ")</f>
        <v xml:space="preserve"> </v>
      </c>
      <c r="D141" s="48" t="str">
        <f>IF('Öğrenme Çıktıları'!AA56&gt;0,'Öğrenme Çıktıları'!AA57," ")</f>
        <v xml:space="preserve"> </v>
      </c>
      <c r="E141" s="46"/>
      <c r="F141" s="46"/>
      <c r="G141" s="46"/>
      <c r="H141" s="46"/>
      <c r="I141" s="46"/>
      <c r="J141" s="46"/>
      <c r="K141" s="46"/>
      <c r="L141" s="22"/>
      <c r="M141" s="22"/>
      <c r="N141" s="22"/>
      <c r="O141" s="22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 s="10"/>
      <c r="AO141" s="403"/>
      <c r="AP141" s="404"/>
      <c r="AQ141" s="404"/>
      <c r="AR141" s="404"/>
      <c r="AS141" s="404"/>
      <c r="AT141" s="405"/>
      <c r="AU141"/>
    </row>
    <row r="142" spans="1:47" x14ac:dyDescent="0.25">
      <c r="A142" s="10"/>
      <c r="B142" s="10"/>
      <c r="C142" s="10"/>
      <c r="D142" s="10"/>
      <c r="E142" s="68"/>
      <c r="F142" s="68"/>
      <c r="G142" s="68"/>
      <c r="H142" s="68"/>
      <c r="I142" s="68"/>
      <c r="J142" s="68"/>
      <c r="K142" s="68"/>
      <c r="L142" s="69"/>
      <c r="M142" s="69"/>
      <c r="N142" s="69"/>
      <c r="O142" s="69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</row>
    <row r="143" spans="1:47" x14ac:dyDescent="0.25">
      <c r="A143" s="10"/>
      <c r="B143" s="10"/>
      <c r="C143" s="10"/>
      <c r="D143" s="10"/>
      <c r="E143" s="402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</row>
    <row r="144" spans="1:47" x14ac:dyDescent="0.25">
      <c r="A144" s="10"/>
      <c r="B144" s="10"/>
      <c r="C144" s="10"/>
      <c r="D144" s="10"/>
      <c r="E144" s="402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</row>
    <row r="145" spans="1:46" x14ac:dyDescent="0.25">
      <c r="A145" s="10"/>
      <c r="B145" s="10"/>
      <c r="C145" s="10"/>
      <c r="D145" s="7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</row>
  </sheetData>
  <sheetProtection sheet="1" selectLockedCells="1"/>
  <mergeCells count="148">
    <mergeCell ref="A137:B137"/>
    <mergeCell ref="A138:B138"/>
    <mergeCell ref="A139:B139"/>
    <mergeCell ref="A140:B140"/>
    <mergeCell ref="A141:B141"/>
    <mergeCell ref="A92:E92"/>
    <mergeCell ref="AO141:AT141"/>
    <mergeCell ref="AT90:AT91"/>
    <mergeCell ref="AO139:AT139"/>
    <mergeCell ref="AO140:AT140"/>
    <mergeCell ref="X130:AM130"/>
    <mergeCell ref="E143:E144"/>
    <mergeCell ref="C24:E24"/>
    <mergeCell ref="C31:E31"/>
    <mergeCell ref="C28:E28"/>
    <mergeCell ref="C8:E8"/>
    <mergeCell ref="C33:E33"/>
    <mergeCell ref="C6:E6"/>
    <mergeCell ref="C7:E7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58:E58"/>
    <mergeCell ref="C59:E59"/>
    <mergeCell ref="AU4:AU5"/>
    <mergeCell ref="C21:E21"/>
    <mergeCell ref="C22:E22"/>
    <mergeCell ref="C11:E11"/>
    <mergeCell ref="C20:E20"/>
    <mergeCell ref="C27:E27"/>
    <mergeCell ref="C25:E25"/>
    <mergeCell ref="A4:E4"/>
    <mergeCell ref="C5:E5"/>
    <mergeCell ref="C13:E13"/>
    <mergeCell ref="C26:E26"/>
    <mergeCell ref="C15:E15"/>
    <mergeCell ref="C16:E16"/>
    <mergeCell ref="C19:E19"/>
    <mergeCell ref="C10:E10"/>
    <mergeCell ref="AU90:AU91"/>
    <mergeCell ref="A88:E88"/>
    <mergeCell ref="A116:B116"/>
    <mergeCell ref="A117:B117"/>
    <mergeCell ref="A87:E87"/>
    <mergeCell ref="C23:E23"/>
    <mergeCell ref="C9:E9"/>
    <mergeCell ref="C17:E17"/>
    <mergeCell ref="C18:E18"/>
    <mergeCell ref="A89:E89"/>
    <mergeCell ref="C29:E29"/>
    <mergeCell ref="C30:E30"/>
    <mergeCell ref="A86:E86"/>
    <mergeCell ref="C32:E32"/>
    <mergeCell ref="C14:E14"/>
    <mergeCell ref="C12:E12"/>
    <mergeCell ref="C50:E50"/>
    <mergeCell ref="C51:E51"/>
    <mergeCell ref="C52:E52"/>
    <mergeCell ref="C53:E53"/>
    <mergeCell ref="C54:E54"/>
    <mergeCell ref="C55:E55"/>
    <mergeCell ref="C56:E56"/>
    <mergeCell ref="C57:E57"/>
    <mergeCell ref="AQ2:AT3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C116:D116"/>
    <mergeCell ref="C117:D117"/>
    <mergeCell ref="C118:D118"/>
    <mergeCell ref="A115:D115"/>
    <mergeCell ref="A119:B119"/>
    <mergeCell ref="A90:E91"/>
    <mergeCell ref="AT95:AT96"/>
    <mergeCell ref="AF118:AN118"/>
    <mergeCell ref="E115:W115"/>
    <mergeCell ref="X115:AT115"/>
    <mergeCell ref="A95:E96"/>
    <mergeCell ref="A3:AP3"/>
    <mergeCell ref="A2:AP2"/>
    <mergeCell ref="C34:E34"/>
    <mergeCell ref="C49:E49"/>
    <mergeCell ref="A1:AT1"/>
    <mergeCell ref="AO138:AT138"/>
    <mergeCell ref="AO137:AT137"/>
    <mergeCell ref="AO134:AT134"/>
    <mergeCell ref="E130:W130"/>
    <mergeCell ref="AT93:AT94"/>
    <mergeCell ref="AO135:AT135"/>
    <mergeCell ref="AU93:AU94"/>
    <mergeCell ref="A93:E94"/>
    <mergeCell ref="A118:B118"/>
    <mergeCell ref="A130:D130"/>
    <mergeCell ref="A128:B128"/>
    <mergeCell ref="A129:B129"/>
    <mergeCell ref="C129:D129"/>
    <mergeCell ref="AU95:AU96"/>
    <mergeCell ref="A131:B131"/>
    <mergeCell ref="A132:B132"/>
    <mergeCell ref="A133:B133"/>
    <mergeCell ref="A134:B134"/>
    <mergeCell ref="A135:B135"/>
    <mergeCell ref="A136:B136"/>
    <mergeCell ref="AO133:AT133"/>
    <mergeCell ref="AO132:AT132"/>
    <mergeCell ref="AO131:AT131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85:E8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</mergeCells>
  <phoneticPr fontId="2" type="noConversion"/>
  <conditionalFormatting sqref="F95:AS95">
    <cfRule type="cellIs" dxfId="7" priority="3" stopIfTrue="1" operator="lessThan">
      <formula>50</formula>
    </cfRule>
  </conditionalFormatting>
  <conditionalFormatting sqref="B53">
    <cfRule type="expression" dxfId="6" priority="1" stopIfTrue="1">
      <formula>#REF!="BAŞARISIZ"</formula>
    </cfRule>
  </conditionalFormatting>
  <dataValidations xWindow="452" yWindow="568" count="1">
    <dataValidation allowBlank="1" showInputMessage="1" showErrorMessage="1" prompt="Öğrencinin sorudan aldığı puan değerini giriniz." sqref="J6:AS7 L141:O142 G10:I10 F7:F8 G7:I7 F15:G15 F6:I6 H15:I31 K10:AS85 J10:J32 G35:I35 G32:I32 H36:I56 J35:J57 G60:I60 G57:I57 J60:J85 F42:F58 F17:F33 F67:F85 H61:I85 G8:AS9 F11:I14 G16:G31 G33:J34 F36:G40 G41:G56 G58:J59 F61:G65 G66:G85" xr:uid="{00000000-0002-0000-0600-000000000000}"/>
  </dataValidations>
  <pageMargins left="0.70866141732283472" right="0.19685039370078741" top="0.19685039370078741" bottom="0.11811023622047245" header="0.23622047244094491" footer="0.15748031496062992"/>
  <pageSetup paperSize="9" scale="88" orientation="landscape" r:id="rId1"/>
  <headerFooter alignWithMargins="0"/>
  <rowBreaks count="1" manualBreakCount="1">
    <brk id="96" max="46" man="1"/>
  </rowBreaks>
  <ignoredErrors>
    <ignoredError sqref="F96:AS96 F88:AS94" unlockedFormula="1"/>
    <ignoredError sqref="G95:AS95" formula="1" unlockedFormula="1"/>
    <ignoredError sqref="F95 D121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89999084444715716"/>
  </sheetPr>
  <dimension ref="A1:BM145"/>
  <sheetViews>
    <sheetView view="pageBreakPreview" zoomScaleNormal="70" zoomScaleSheetLayoutView="100" workbookViewId="0">
      <selection activeCell="F6" sqref="F6"/>
    </sheetView>
  </sheetViews>
  <sheetFormatPr defaultColWidth="9.109375" defaultRowHeight="13.2" x14ac:dyDescent="0.25"/>
  <cols>
    <col min="1" max="1" width="3.88671875" style="134" customWidth="1"/>
    <col min="2" max="2" width="9.33203125" style="134" customWidth="1"/>
    <col min="3" max="3" width="11" style="134" customWidth="1"/>
    <col min="4" max="4" width="10.5546875" style="134" customWidth="1"/>
    <col min="5" max="5" width="9.33203125" style="134" customWidth="1"/>
    <col min="6" max="15" width="2.33203125" style="134" customWidth="1"/>
    <col min="16" max="45" width="2.44140625" style="134" customWidth="1"/>
    <col min="46" max="46" width="7.6640625" style="134" customWidth="1"/>
    <col min="47" max="47" width="16.5546875" style="134" hidden="1" customWidth="1"/>
    <col min="48" max="65" width="9.109375" style="131"/>
    <col min="66" max="16384" width="9.109375" style="134"/>
  </cols>
  <sheetData>
    <row r="1" spans="1:47" ht="13.8" x14ac:dyDescent="0.3">
      <c r="A1" s="448" t="str">
        <f>'Ders Bilgileri'!E5</f>
        <v>BEŞİKDÜZÜ MESLEK YÜKSEKOKULU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448"/>
      <c r="AQ1" s="448"/>
      <c r="AR1" s="448"/>
      <c r="AS1" s="448"/>
      <c r="AT1" s="448"/>
      <c r="AU1" s="137"/>
    </row>
    <row r="2" spans="1:47" ht="13.5" customHeight="1" x14ac:dyDescent="0.25">
      <c r="A2" s="452" t="str">
        <f>'Ders Bilgileri'!E13&amp;" Eğitim Öğretim Yılı - " &amp;'Ders Bilgileri'!E15</f>
        <v xml:space="preserve"> Eğitim Öğretim Yılı - 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W2" s="453"/>
      <c r="X2" s="453"/>
      <c r="Y2" s="453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453"/>
      <c r="AK2" s="453"/>
      <c r="AL2" s="453"/>
      <c r="AM2" s="453"/>
      <c r="AN2" s="453"/>
      <c r="AO2" s="453"/>
      <c r="AP2" s="454"/>
      <c r="AQ2" s="455" t="str">
        <f>IF('Sınav Tarihleri'!E5=0,"SINAV YAPILMADI",'Sınav Tarihleri'!E5)</f>
        <v>SINAV YAPILMADI</v>
      </c>
      <c r="AR2" s="456"/>
      <c r="AS2" s="456"/>
      <c r="AT2" s="457"/>
      <c r="AU2" s="138"/>
    </row>
    <row r="3" spans="1:47" ht="13.5" customHeight="1" x14ac:dyDescent="0.25">
      <c r="A3" s="461" t="str">
        <f>'Ders Bilgileri'!E11&amp;" / "&amp;'Ders Bilgileri'!E7&amp;" - "&amp;'Ders Bilgileri'!E9&amp;" Dersi "&amp;" Vize-2 Sınav Analizi"</f>
        <v xml:space="preserve"> /  -  Dersi  Vize-2 Sınav Analizi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1"/>
      <c r="AF3" s="461"/>
      <c r="AG3" s="461"/>
      <c r="AH3" s="461"/>
      <c r="AI3" s="461"/>
      <c r="AJ3" s="461"/>
      <c r="AK3" s="461"/>
      <c r="AL3" s="461"/>
      <c r="AM3" s="461"/>
      <c r="AN3" s="461"/>
      <c r="AO3" s="461"/>
      <c r="AP3" s="461"/>
      <c r="AQ3" s="458"/>
      <c r="AR3" s="459"/>
      <c r="AS3" s="459"/>
      <c r="AT3" s="460"/>
      <c r="AU3" s="138"/>
    </row>
    <row r="4" spans="1:47" ht="13.5" customHeight="1" x14ac:dyDescent="0.25">
      <c r="A4" s="451" t="s">
        <v>15</v>
      </c>
      <c r="B4" s="451"/>
      <c r="C4" s="451"/>
      <c r="D4" s="451"/>
      <c r="E4" s="451"/>
      <c r="F4" s="139" t="str">
        <f>IF('NOT Baremi'!E15=0," ",'NOT Baremi'!E15)</f>
        <v xml:space="preserve"> </v>
      </c>
      <c r="G4" s="139" t="str">
        <f>IF('NOT Baremi'!F15=0," ",'NOT Baremi'!F15)</f>
        <v xml:space="preserve"> </v>
      </c>
      <c r="H4" s="139" t="str">
        <f>IF('NOT Baremi'!G15=0," ",'NOT Baremi'!G15)</f>
        <v xml:space="preserve"> </v>
      </c>
      <c r="I4" s="139" t="str">
        <f>IF('NOT Baremi'!H15=0," ",'NOT Baremi'!H15)</f>
        <v xml:space="preserve"> </v>
      </c>
      <c r="J4" s="139" t="str">
        <f>IF('NOT Baremi'!I15=0," ",'NOT Baremi'!I15)</f>
        <v xml:space="preserve"> </v>
      </c>
      <c r="K4" s="139" t="str">
        <f>IF('NOT Baremi'!J15=0," ",'NOT Baremi'!J15)</f>
        <v xml:space="preserve"> </v>
      </c>
      <c r="L4" s="139" t="str">
        <f>IF('NOT Baremi'!K15=0," ",'NOT Baremi'!K15)</f>
        <v xml:space="preserve"> </v>
      </c>
      <c r="M4" s="139" t="str">
        <f>IF('NOT Baremi'!L15=0," ",'NOT Baremi'!L15)</f>
        <v xml:space="preserve"> </v>
      </c>
      <c r="N4" s="139" t="str">
        <f>IF('NOT Baremi'!M15=0," ",'NOT Baremi'!M15)</f>
        <v xml:space="preserve"> </v>
      </c>
      <c r="O4" s="139" t="str">
        <f>IF('NOT Baremi'!N15=0," ",'NOT Baremi'!N15)</f>
        <v xml:space="preserve"> </v>
      </c>
      <c r="P4" s="139" t="str">
        <f>IF('NOT Baremi'!O15=0," ",'NOT Baremi'!O15)</f>
        <v xml:space="preserve"> </v>
      </c>
      <c r="Q4" s="139" t="str">
        <f>IF('NOT Baremi'!P15=0," ",'NOT Baremi'!P15)</f>
        <v xml:space="preserve"> </v>
      </c>
      <c r="R4" s="139" t="str">
        <f>IF('NOT Baremi'!Q15=0," ",'NOT Baremi'!Q15)</f>
        <v xml:space="preserve"> </v>
      </c>
      <c r="S4" s="139" t="str">
        <f>IF('NOT Baremi'!R15=0," ",'NOT Baremi'!R15)</f>
        <v xml:space="preserve"> </v>
      </c>
      <c r="T4" s="139" t="str">
        <f>IF('NOT Baremi'!S15=0," ",'NOT Baremi'!S15)</f>
        <v xml:space="preserve"> </v>
      </c>
      <c r="U4" s="139" t="str">
        <f>IF('NOT Baremi'!T15=0," ",'NOT Baremi'!T15)</f>
        <v xml:space="preserve"> </v>
      </c>
      <c r="V4" s="139" t="str">
        <f>IF('NOT Baremi'!U15=0," ",'NOT Baremi'!U15)</f>
        <v xml:space="preserve"> </v>
      </c>
      <c r="W4" s="139" t="str">
        <f>IF('NOT Baremi'!V15=0," ",'NOT Baremi'!V15)</f>
        <v xml:space="preserve"> </v>
      </c>
      <c r="X4" s="139" t="str">
        <f>IF('NOT Baremi'!W15=0," ",'NOT Baremi'!W15)</f>
        <v xml:space="preserve"> </v>
      </c>
      <c r="Y4" s="139" t="str">
        <f>IF('NOT Baremi'!X15=0," ",'NOT Baremi'!X15)</f>
        <v xml:space="preserve"> </v>
      </c>
      <c r="Z4" s="139" t="str">
        <f>IF('NOT Baremi'!Y15=0," ",'NOT Baremi'!Y15)</f>
        <v xml:space="preserve"> </v>
      </c>
      <c r="AA4" s="139" t="str">
        <f>IF('NOT Baremi'!Z15=0," ",'NOT Baremi'!Z15)</f>
        <v xml:space="preserve"> </v>
      </c>
      <c r="AB4" s="139" t="str">
        <f>IF('NOT Baremi'!AA15=0," ",'NOT Baremi'!AA15)</f>
        <v xml:space="preserve"> </v>
      </c>
      <c r="AC4" s="139" t="str">
        <f>IF('NOT Baremi'!AB15=0," ",'NOT Baremi'!AB15)</f>
        <v xml:space="preserve"> </v>
      </c>
      <c r="AD4" s="139" t="str">
        <f>IF('NOT Baremi'!AC15=0," ",'NOT Baremi'!AC15)</f>
        <v xml:space="preserve"> </v>
      </c>
      <c r="AE4" s="139" t="str">
        <f>IF('NOT Baremi'!AD15=0," ",'NOT Baremi'!AD15)</f>
        <v xml:space="preserve"> </v>
      </c>
      <c r="AF4" s="139" t="str">
        <f>IF('NOT Baremi'!AE15=0," ",'NOT Baremi'!AE15)</f>
        <v xml:space="preserve"> </v>
      </c>
      <c r="AG4" s="139" t="str">
        <f>IF('NOT Baremi'!AF15=0," ",'NOT Baremi'!AF15)</f>
        <v xml:space="preserve"> </v>
      </c>
      <c r="AH4" s="139" t="str">
        <f>IF('NOT Baremi'!AG15=0," ",'NOT Baremi'!AG15)</f>
        <v xml:space="preserve"> </v>
      </c>
      <c r="AI4" s="139" t="str">
        <f>IF('NOT Baremi'!AH15=0," ",'NOT Baremi'!AH15)</f>
        <v xml:space="preserve"> </v>
      </c>
      <c r="AJ4" s="139" t="str">
        <f>IF('NOT Baremi'!AI15=0," ",'NOT Baremi'!AI15)</f>
        <v xml:space="preserve"> </v>
      </c>
      <c r="AK4" s="139" t="str">
        <f>IF('NOT Baremi'!AJ15=0," ",'NOT Baremi'!AJ15)</f>
        <v xml:space="preserve"> </v>
      </c>
      <c r="AL4" s="139" t="str">
        <f>IF('NOT Baremi'!AK15=0," ",'NOT Baremi'!AK15)</f>
        <v xml:space="preserve"> </v>
      </c>
      <c r="AM4" s="139" t="str">
        <f>IF('NOT Baremi'!AL15=0," ",'NOT Baremi'!AL15)</f>
        <v xml:space="preserve"> </v>
      </c>
      <c r="AN4" s="139" t="str">
        <f>IF('NOT Baremi'!AM15=0," ",'NOT Baremi'!AM15)</f>
        <v xml:space="preserve"> </v>
      </c>
      <c r="AO4" s="139" t="str">
        <f>IF('NOT Baremi'!AN15=0," ",'NOT Baremi'!AN15)</f>
        <v xml:space="preserve"> </v>
      </c>
      <c r="AP4" s="139" t="str">
        <f>IF('NOT Baremi'!AO15=0," ",'NOT Baremi'!AO15)</f>
        <v xml:space="preserve"> </v>
      </c>
      <c r="AQ4" s="139" t="str">
        <f>IF('NOT Baremi'!AP15=0," ",'NOT Baremi'!AP15)</f>
        <v xml:space="preserve"> </v>
      </c>
      <c r="AR4" s="139" t="str">
        <f>IF('NOT Baremi'!AQ15=0," ",'NOT Baremi'!AQ15)</f>
        <v xml:space="preserve"> </v>
      </c>
      <c r="AS4" s="139" t="str">
        <f>IF('NOT Baremi'!AR15=0," ",'NOT Baremi'!AR15)</f>
        <v xml:space="preserve"> </v>
      </c>
      <c r="AT4" s="140" t="str">
        <f>IF(SUM(F4:AS4)=0," ",SUM(F4:AS4))</f>
        <v xml:space="preserve"> </v>
      </c>
      <c r="AU4" s="449" t="s">
        <v>24</v>
      </c>
    </row>
    <row r="5" spans="1:47" ht="31.2" x14ac:dyDescent="0.25">
      <c r="A5" s="141" t="s">
        <v>0</v>
      </c>
      <c r="B5" s="141" t="s">
        <v>17</v>
      </c>
      <c r="C5" s="451" t="s">
        <v>14</v>
      </c>
      <c r="D5" s="451"/>
      <c r="E5" s="451"/>
      <c r="F5" s="142" t="str">
        <f>IF('NOT Baremi'!E15&gt;0,'NOT Baremi'!E14&amp;"."&amp;"SORU"," ")</f>
        <v xml:space="preserve"> </v>
      </c>
      <c r="G5" s="142" t="str">
        <f>IF('NOT Baremi'!F15&gt;0,'NOT Baremi'!F14&amp;"."&amp;"SORU"," ")</f>
        <v xml:space="preserve"> </v>
      </c>
      <c r="H5" s="142" t="str">
        <f>IF('NOT Baremi'!G15&gt;0,'NOT Baremi'!G14&amp;"."&amp;"SORU"," ")</f>
        <v xml:space="preserve"> </v>
      </c>
      <c r="I5" s="142" t="str">
        <f>IF('NOT Baremi'!H15&gt;0,'NOT Baremi'!H14&amp;"."&amp;"SORU"," ")</f>
        <v xml:space="preserve"> </v>
      </c>
      <c r="J5" s="142" t="str">
        <f>IF('NOT Baremi'!I15&gt;0,'NOT Baremi'!I14&amp;"."&amp;"SORU"," ")</f>
        <v xml:space="preserve"> </v>
      </c>
      <c r="K5" s="142" t="str">
        <f>IF('NOT Baremi'!J15&gt;0,'NOT Baremi'!J14&amp;"."&amp;"SORU"," ")</f>
        <v xml:space="preserve"> </v>
      </c>
      <c r="L5" s="142" t="str">
        <f>IF('NOT Baremi'!K15&gt;0,'NOT Baremi'!K14&amp;"."&amp;"SORU"," ")</f>
        <v xml:space="preserve"> </v>
      </c>
      <c r="M5" s="142" t="str">
        <f>IF('NOT Baremi'!L15&gt;0,'NOT Baremi'!L14&amp;"."&amp;"SORU"," ")</f>
        <v xml:space="preserve"> </v>
      </c>
      <c r="N5" s="142" t="str">
        <f>IF('NOT Baremi'!M15&gt;0,'NOT Baremi'!M14&amp;"."&amp;"SORU"," ")</f>
        <v xml:space="preserve"> </v>
      </c>
      <c r="O5" s="142" t="str">
        <f>IF('NOT Baremi'!N15&gt;0,'NOT Baremi'!N14&amp;"."&amp;"SORU"," ")</f>
        <v xml:space="preserve"> </v>
      </c>
      <c r="P5" s="142" t="str">
        <f>IF('NOT Baremi'!O15&gt;0,'NOT Baremi'!O14&amp;"."&amp;"SORU"," ")</f>
        <v xml:space="preserve"> </v>
      </c>
      <c r="Q5" s="142" t="str">
        <f>IF('NOT Baremi'!P15&gt;0,'NOT Baremi'!P14&amp;"."&amp;"SORU"," ")</f>
        <v xml:space="preserve"> </v>
      </c>
      <c r="R5" s="142" t="str">
        <f>IF('NOT Baremi'!Q15&gt;0,'NOT Baremi'!Q14&amp;"."&amp;"SORU"," ")</f>
        <v xml:space="preserve"> </v>
      </c>
      <c r="S5" s="142" t="str">
        <f>IF('NOT Baremi'!R15&gt;0,'NOT Baremi'!R14&amp;"."&amp;"SORU"," ")</f>
        <v xml:space="preserve"> </v>
      </c>
      <c r="T5" s="142" t="str">
        <f>IF('NOT Baremi'!S15&gt;0,'NOT Baremi'!S14&amp;"."&amp;"SORU"," ")</f>
        <v xml:space="preserve"> </v>
      </c>
      <c r="U5" s="142" t="str">
        <f>IF('NOT Baremi'!T15&gt;0,'NOT Baremi'!T14&amp;"."&amp;"SORU"," ")</f>
        <v xml:space="preserve"> </v>
      </c>
      <c r="V5" s="142" t="str">
        <f>IF('NOT Baremi'!U15&gt;0,'NOT Baremi'!U14&amp;"."&amp;"SORU"," ")</f>
        <v xml:space="preserve"> </v>
      </c>
      <c r="W5" s="142" t="str">
        <f>IF('NOT Baremi'!V15&gt;0,'NOT Baremi'!V14&amp;"."&amp;"SORU"," ")</f>
        <v xml:space="preserve"> </v>
      </c>
      <c r="X5" s="142" t="str">
        <f>IF('NOT Baremi'!W15&gt;0,'NOT Baremi'!W14&amp;"."&amp;"SORU"," ")</f>
        <v xml:space="preserve"> </v>
      </c>
      <c r="Y5" s="142" t="str">
        <f>IF('NOT Baremi'!X15&gt;0,'NOT Baremi'!X14&amp;"."&amp;"SORU"," ")</f>
        <v xml:space="preserve"> </v>
      </c>
      <c r="Z5" s="142" t="str">
        <f>IF('NOT Baremi'!Y15&gt;0,'NOT Baremi'!Y14&amp;"."&amp;"SORU"," ")</f>
        <v xml:space="preserve"> </v>
      </c>
      <c r="AA5" s="142" t="str">
        <f>IF('NOT Baremi'!Z15&gt;0,'NOT Baremi'!Z14&amp;"."&amp;"SORU"," ")</f>
        <v xml:space="preserve"> </v>
      </c>
      <c r="AB5" s="142" t="str">
        <f>IF('NOT Baremi'!AA15&gt;0,'NOT Baremi'!AA14&amp;"."&amp;"SORU"," ")</f>
        <v xml:space="preserve"> </v>
      </c>
      <c r="AC5" s="142" t="str">
        <f>IF('NOT Baremi'!AB15&gt;0,'NOT Baremi'!AB14&amp;"."&amp;"SORU"," ")</f>
        <v xml:space="preserve"> </v>
      </c>
      <c r="AD5" s="142" t="str">
        <f>IF('NOT Baremi'!AC15&gt;0,'NOT Baremi'!AC14&amp;"."&amp;"SORU"," ")</f>
        <v xml:space="preserve"> </v>
      </c>
      <c r="AE5" s="142" t="str">
        <f>IF('NOT Baremi'!AD15&gt;0,'NOT Baremi'!AD14&amp;"."&amp;"SORU"," ")</f>
        <v xml:space="preserve"> </v>
      </c>
      <c r="AF5" s="142" t="str">
        <f>IF('NOT Baremi'!AE15&gt;0,'NOT Baremi'!AE14&amp;"."&amp;"SORU"," ")</f>
        <v xml:space="preserve"> </v>
      </c>
      <c r="AG5" s="142" t="str">
        <f>IF('NOT Baremi'!AF15&gt;0,'NOT Baremi'!AF14&amp;"."&amp;"SORU"," ")</f>
        <v xml:space="preserve"> </v>
      </c>
      <c r="AH5" s="142" t="str">
        <f>IF('NOT Baremi'!AG15&gt;0,'NOT Baremi'!AG14&amp;"."&amp;"SORU"," ")</f>
        <v xml:space="preserve"> </v>
      </c>
      <c r="AI5" s="142" t="str">
        <f>IF('NOT Baremi'!AH15&gt;0,'NOT Baremi'!AH14&amp;"."&amp;"SORU"," ")</f>
        <v xml:space="preserve"> </v>
      </c>
      <c r="AJ5" s="142" t="str">
        <f>IF('NOT Baremi'!AI15&gt;0,'NOT Baremi'!AI14&amp;"."&amp;"SORU"," ")</f>
        <v xml:space="preserve"> </v>
      </c>
      <c r="AK5" s="142" t="str">
        <f>IF('NOT Baremi'!AJ15&gt;0,'NOT Baremi'!AJ14&amp;"."&amp;"SORU"," ")</f>
        <v xml:space="preserve"> </v>
      </c>
      <c r="AL5" s="142" t="str">
        <f>IF('NOT Baremi'!AK15&gt;0,'NOT Baremi'!AK14&amp;"."&amp;"SORU"," ")</f>
        <v xml:space="preserve"> </v>
      </c>
      <c r="AM5" s="142" t="str">
        <f>IF('NOT Baremi'!AL15&gt;0,'NOT Baremi'!AL14&amp;"."&amp;"SORU"," ")</f>
        <v xml:space="preserve"> </v>
      </c>
      <c r="AN5" s="142" t="str">
        <f>IF('NOT Baremi'!AM15&gt;0,'NOT Baremi'!AM14&amp;"."&amp;"SORU"," ")</f>
        <v xml:space="preserve"> </v>
      </c>
      <c r="AO5" s="142" t="str">
        <f>IF('NOT Baremi'!AN15&gt;0,'NOT Baremi'!AN14&amp;"."&amp;"SORU"," ")</f>
        <v xml:space="preserve"> </v>
      </c>
      <c r="AP5" s="142" t="str">
        <f>IF('NOT Baremi'!AO15&gt;0,'NOT Baremi'!AO14&amp;"."&amp;"SORU"," ")</f>
        <v xml:space="preserve"> </v>
      </c>
      <c r="AQ5" s="142" t="str">
        <f>IF('NOT Baremi'!AP15&gt;0,'NOT Baremi'!AP14&amp;"."&amp;"SORU"," ")</f>
        <v xml:space="preserve"> </v>
      </c>
      <c r="AR5" s="142" t="str">
        <f>IF('NOT Baremi'!AQ15&gt;0,'NOT Baremi'!AQ14&amp;"."&amp;"SORU"," ")</f>
        <v xml:space="preserve"> </v>
      </c>
      <c r="AS5" s="142" t="str">
        <f>IF('NOT Baremi'!AR15&gt;0,'NOT Baremi'!AR14&amp;"."&amp;"SORU"," ")</f>
        <v xml:space="preserve"> </v>
      </c>
      <c r="AT5" s="143" t="s">
        <v>16</v>
      </c>
      <c r="AU5" s="450"/>
    </row>
    <row r="6" spans="1:47" ht="12" customHeight="1" x14ac:dyDescent="0.25">
      <c r="A6" s="86">
        <f>'Sınıf Listeleri'!J4</f>
        <v>1</v>
      </c>
      <c r="B6" s="144" t="str">
        <f>IF('Sınıf Listeleri'!K4=0," ",'Sınıf Listeleri'!K4)</f>
        <v xml:space="preserve"> </v>
      </c>
      <c r="C6" s="407" t="str">
        <f>IF('Sınıf Listeleri'!L4=0," ",'Sınıf Listeleri'!L4)</f>
        <v xml:space="preserve"> </v>
      </c>
      <c r="D6" s="407"/>
      <c r="E6" s="407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45" t="str">
        <f>IF(COUNTBLANK(F6:AS6)=COLUMNS(F6:AS6)," ",IF(SUM(F6:AS6)=0,0,SUM(F6:AS6)))</f>
        <v xml:space="preserve"> </v>
      </c>
      <c r="AU6" s="145" t="str">
        <f t="shared" ref="AU6:AU85" si="0">IF(AT6=" "," ",IF(AT6&gt;=85,5,IF(AT6&gt;=70,4,IF(AT6&gt;=60,3,IF(AT6&gt;=50,2,IF(AT6&gt;=0,1,0))))))</f>
        <v xml:space="preserve"> </v>
      </c>
    </row>
    <row r="7" spans="1:47" ht="12" customHeight="1" x14ac:dyDescent="0.25">
      <c r="A7" s="86">
        <f>'Sınıf Listeleri'!J5</f>
        <v>2</v>
      </c>
      <c r="B7" s="144" t="str">
        <f>IF('Sınıf Listeleri'!K5=0," ",'Sınıf Listeleri'!K5)</f>
        <v xml:space="preserve"> </v>
      </c>
      <c r="C7" s="407" t="str">
        <f>IF('Sınıf Listeleri'!L5=0," ",'Sınıf Listeleri'!L5)</f>
        <v xml:space="preserve"> </v>
      </c>
      <c r="D7" s="407"/>
      <c r="E7" s="407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45" t="str">
        <f t="shared" ref="AT7:AT70" si="1">IF(COUNTBLANK(F7:AS7)=COLUMNS(F7:AS7)," ",IF(SUM(F7:AS7)=0,0,SUM(F7:AS7)))</f>
        <v xml:space="preserve"> </v>
      </c>
      <c r="AU7" s="145"/>
    </row>
    <row r="8" spans="1:47" ht="12" customHeight="1" x14ac:dyDescent="0.25">
      <c r="A8" s="86">
        <f>'Sınıf Listeleri'!J6</f>
        <v>3</v>
      </c>
      <c r="B8" s="144" t="str">
        <f>IF('Sınıf Listeleri'!K6=0," ",'Sınıf Listeleri'!K6)</f>
        <v xml:space="preserve"> </v>
      </c>
      <c r="C8" s="407" t="str">
        <f>IF('Sınıf Listeleri'!L6=0," ",'Sınıf Listeleri'!L6)</f>
        <v xml:space="preserve"> </v>
      </c>
      <c r="D8" s="407"/>
      <c r="E8" s="407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45" t="str">
        <f t="shared" si="1"/>
        <v xml:space="preserve"> </v>
      </c>
      <c r="AU8" s="145"/>
    </row>
    <row r="9" spans="1:47" ht="12" customHeight="1" x14ac:dyDescent="0.25">
      <c r="A9" s="86">
        <f>'Sınıf Listeleri'!J7</f>
        <v>4</v>
      </c>
      <c r="B9" s="144" t="str">
        <f>IF('Sınıf Listeleri'!K7=0," ",'Sınıf Listeleri'!K7)</f>
        <v xml:space="preserve"> </v>
      </c>
      <c r="C9" s="407" t="str">
        <f>IF('Sınıf Listeleri'!L7=0," ",'Sınıf Listeleri'!L7)</f>
        <v xml:space="preserve"> </v>
      </c>
      <c r="D9" s="407"/>
      <c r="E9" s="407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45" t="str">
        <f t="shared" si="1"/>
        <v xml:space="preserve"> </v>
      </c>
      <c r="AU9" s="145"/>
    </row>
    <row r="10" spans="1:47" ht="12" customHeight="1" x14ac:dyDescent="0.25">
      <c r="A10" s="86">
        <f>'Sınıf Listeleri'!J8</f>
        <v>5</v>
      </c>
      <c r="B10" s="144" t="str">
        <f>IF('Sınıf Listeleri'!K8=0," ",'Sınıf Listeleri'!K8)</f>
        <v xml:space="preserve"> </v>
      </c>
      <c r="C10" s="407" t="str">
        <f>IF('Sınıf Listeleri'!L8=0," ",'Sınıf Listeleri'!L8)</f>
        <v xml:space="preserve"> </v>
      </c>
      <c r="D10" s="407"/>
      <c r="E10" s="407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45" t="str">
        <f t="shared" si="1"/>
        <v xml:space="preserve"> </v>
      </c>
      <c r="AU10" s="145"/>
    </row>
    <row r="11" spans="1:47" ht="12" customHeight="1" x14ac:dyDescent="0.25">
      <c r="A11" s="86">
        <f>'Sınıf Listeleri'!J9</f>
        <v>6</v>
      </c>
      <c r="B11" s="144" t="str">
        <f>IF('Sınıf Listeleri'!K9=0," ",'Sınıf Listeleri'!K9)</f>
        <v xml:space="preserve"> </v>
      </c>
      <c r="C11" s="407" t="str">
        <f>IF('Sınıf Listeleri'!L9=0," ",'Sınıf Listeleri'!L9)</f>
        <v xml:space="preserve"> </v>
      </c>
      <c r="D11" s="407"/>
      <c r="E11" s="407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45" t="str">
        <f t="shared" si="1"/>
        <v xml:space="preserve"> </v>
      </c>
      <c r="AU11" s="145"/>
    </row>
    <row r="12" spans="1:47" ht="12" customHeight="1" x14ac:dyDescent="0.25">
      <c r="A12" s="86">
        <f>'Sınıf Listeleri'!J10</f>
        <v>7</v>
      </c>
      <c r="B12" s="144" t="str">
        <f>IF('Sınıf Listeleri'!K10=0," ",'Sınıf Listeleri'!K10)</f>
        <v xml:space="preserve"> </v>
      </c>
      <c r="C12" s="407" t="str">
        <f>IF('Sınıf Listeleri'!L10=0," ",'Sınıf Listeleri'!L10)</f>
        <v xml:space="preserve"> </v>
      </c>
      <c r="D12" s="407"/>
      <c r="E12" s="407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45" t="str">
        <f t="shared" si="1"/>
        <v xml:space="preserve"> </v>
      </c>
      <c r="AU12" s="145"/>
    </row>
    <row r="13" spans="1:47" ht="12" customHeight="1" x14ac:dyDescent="0.25">
      <c r="A13" s="86">
        <f>'Sınıf Listeleri'!J11</f>
        <v>8</v>
      </c>
      <c r="B13" s="144" t="str">
        <f>IF('Sınıf Listeleri'!K11=0," ",'Sınıf Listeleri'!K11)</f>
        <v xml:space="preserve"> </v>
      </c>
      <c r="C13" s="407" t="str">
        <f>IF('Sınıf Listeleri'!L11=0," ",'Sınıf Listeleri'!L11)</f>
        <v xml:space="preserve"> </v>
      </c>
      <c r="D13" s="407"/>
      <c r="E13" s="407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45" t="str">
        <f t="shared" si="1"/>
        <v xml:space="preserve"> </v>
      </c>
      <c r="AU13" s="145"/>
    </row>
    <row r="14" spans="1:47" ht="12" customHeight="1" x14ac:dyDescent="0.25">
      <c r="A14" s="86">
        <f>'Sınıf Listeleri'!J12</f>
        <v>9</v>
      </c>
      <c r="B14" s="144" t="str">
        <f>IF('Sınıf Listeleri'!K12=0," ",'Sınıf Listeleri'!K12)</f>
        <v xml:space="preserve"> </v>
      </c>
      <c r="C14" s="407" t="str">
        <f>IF('Sınıf Listeleri'!L12=0," ",'Sınıf Listeleri'!L12)</f>
        <v xml:space="preserve"> </v>
      </c>
      <c r="D14" s="407"/>
      <c r="E14" s="407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45" t="str">
        <f t="shared" si="1"/>
        <v xml:space="preserve"> </v>
      </c>
      <c r="AU14" s="145"/>
    </row>
    <row r="15" spans="1:47" ht="12" customHeight="1" x14ac:dyDescent="0.25">
      <c r="A15" s="86">
        <f>'Sınıf Listeleri'!J13</f>
        <v>10</v>
      </c>
      <c r="B15" s="144" t="str">
        <f>IF('Sınıf Listeleri'!K13=0," ",'Sınıf Listeleri'!K13)</f>
        <v xml:space="preserve"> </v>
      </c>
      <c r="C15" s="407" t="str">
        <f>IF('Sınıf Listeleri'!L13=0," ",'Sınıf Listeleri'!L13)</f>
        <v xml:space="preserve"> </v>
      </c>
      <c r="D15" s="407"/>
      <c r="E15" s="407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45" t="str">
        <f t="shared" si="1"/>
        <v xml:space="preserve"> </v>
      </c>
      <c r="AU15" s="145"/>
    </row>
    <row r="16" spans="1:47" ht="12" customHeight="1" x14ac:dyDescent="0.25">
      <c r="A16" s="86">
        <f>'Sınıf Listeleri'!J14</f>
        <v>11</v>
      </c>
      <c r="B16" s="144" t="str">
        <f>IF('Sınıf Listeleri'!K14=0," ",'Sınıf Listeleri'!K14)</f>
        <v xml:space="preserve"> </v>
      </c>
      <c r="C16" s="407" t="str">
        <f>IF('Sınıf Listeleri'!L14=0," ",'Sınıf Listeleri'!L14)</f>
        <v xml:space="preserve"> </v>
      </c>
      <c r="D16" s="407"/>
      <c r="E16" s="407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45" t="str">
        <f t="shared" si="1"/>
        <v xml:space="preserve"> </v>
      </c>
      <c r="AU16" s="145"/>
    </row>
    <row r="17" spans="1:47" ht="12" customHeight="1" x14ac:dyDescent="0.25">
      <c r="A17" s="86">
        <f>'Sınıf Listeleri'!J15</f>
        <v>12</v>
      </c>
      <c r="B17" s="144" t="str">
        <f>IF('Sınıf Listeleri'!K15=0," ",'Sınıf Listeleri'!K15)</f>
        <v xml:space="preserve"> </v>
      </c>
      <c r="C17" s="407" t="str">
        <f>IF('Sınıf Listeleri'!L15=0," ",'Sınıf Listeleri'!L15)</f>
        <v xml:space="preserve"> </v>
      </c>
      <c r="D17" s="407"/>
      <c r="E17" s="407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45" t="str">
        <f t="shared" si="1"/>
        <v xml:space="preserve"> </v>
      </c>
      <c r="AU17" s="145"/>
    </row>
    <row r="18" spans="1:47" ht="12" customHeight="1" x14ac:dyDescent="0.25">
      <c r="A18" s="86">
        <f>'Sınıf Listeleri'!J16</f>
        <v>13</v>
      </c>
      <c r="B18" s="144" t="str">
        <f>IF('Sınıf Listeleri'!K16=0," ",'Sınıf Listeleri'!K16)</f>
        <v xml:space="preserve"> </v>
      </c>
      <c r="C18" s="407" t="str">
        <f>IF('Sınıf Listeleri'!L16=0," ",'Sınıf Listeleri'!L16)</f>
        <v xml:space="preserve"> </v>
      </c>
      <c r="D18" s="407"/>
      <c r="E18" s="407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45" t="str">
        <f t="shared" si="1"/>
        <v xml:space="preserve"> </v>
      </c>
      <c r="AU18" s="145"/>
    </row>
    <row r="19" spans="1:47" ht="12" customHeight="1" x14ac:dyDescent="0.25">
      <c r="A19" s="86">
        <f>'Sınıf Listeleri'!J17</f>
        <v>14</v>
      </c>
      <c r="B19" s="144" t="str">
        <f>IF('Sınıf Listeleri'!K17=0," ",'Sınıf Listeleri'!K17)</f>
        <v xml:space="preserve"> </v>
      </c>
      <c r="C19" s="407" t="str">
        <f>IF('Sınıf Listeleri'!L17=0," ",'Sınıf Listeleri'!L17)</f>
        <v xml:space="preserve"> </v>
      </c>
      <c r="D19" s="407"/>
      <c r="E19" s="407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45" t="str">
        <f t="shared" si="1"/>
        <v xml:space="preserve"> </v>
      </c>
      <c r="AU19" s="145"/>
    </row>
    <row r="20" spans="1:47" ht="12" customHeight="1" x14ac:dyDescent="0.25">
      <c r="A20" s="86">
        <f>'Sınıf Listeleri'!J18</f>
        <v>15</v>
      </c>
      <c r="B20" s="144" t="str">
        <f>IF('Sınıf Listeleri'!K18=0," ",'Sınıf Listeleri'!K18)</f>
        <v xml:space="preserve"> </v>
      </c>
      <c r="C20" s="407" t="str">
        <f>IF('Sınıf Listeleri'!L18=0," ",'Sınıf Listeleri'!L18)</f>
        <v xml:space="preserve"> </v>
      </c>
      <c r="D20" s="407"/>
      <c r="E20" s="407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45" t="str">
        <f t="shared" si="1"/>
        <v xml:space="preserve"> </v>
      </c>
      <c r="AU20" s="145"/>
    </row>
    <row r="21" spans="1:47" ht="12" customHeight="1" x14ac:dyDescent="0.25">
      <c r="A21" s="86">
        <f>'Sınıf Listeleri'!J19</f>
        <v>16</v>
      </c>
      <c r="B21" s="144" t="str">
        <f>IF('Sınıf Listeleri'!K19=0," ",'Sınıf Listeleri'!K19)</f>
        <v xml:space="preserve"> </v>
      </c>
      <c r="C21" s="407" t="str">
        <f>IF('Sınıf Listeleri'!L19=0," ",'Sınıf Listeleri'!L19)</f>
        <v xml:space="preserve"> </v>
      </c>
      <c r="D21" s="407"/>
      <c r="E21" s="407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45" t="str">
        <f t="shared" si="1"/>
        <v xml:space="preserve"> </v>
      </c>
      <c r="AU21" s="145"/>
    </row>
    <row r="22" spans="1:47" ht="12" customHeight="1" x14ac:dyDescent="0.25">
      <c r="A22" s="86">
        <f>'Sınıf Listeleri'!J20</f>
        <v>17</v>
      </c>
      <c r="B22" s="144" t="str">
        <f>IF('Sınıf Listeleri'!K20=0," ",'Sınıf Listeleri'!K20)</f>
        <v xml:space="preserve"> </v>
      </c>
      <c r="C22" s="407" t="str">
        <f>IF('Sınıf Listeleri'!L20=0," ",'Sınıf Listeleri'!L20)</f>
        <v xml:space="preserve"> </v>
      </c>
      <c r="D22" s="407"/>
      <c r="E22" s="407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45" t="str">
        <f t="shared" si="1"/>
        <v xml:space="preserve"> </v>
      </c>
      <c r="AU22" s="145"/>
    </row>
    <row r="23" spans="1:47" ht="12" customHeight="1" x14ac:dyDescent="0.25">
      <c r="A23" s="86">
        <f>'Sınıf Listeleri'!J21</f>
        <v>18</v>
      </c>
      <c r="B23" s="144" t="str">
        <f>IF('Sınıf Listeleri'!K21=0," ",'Sınıf Listeleri'!K21)</f>
        <v xml:space="preserve"> </v>
      </c>
      <c r="C23" s="407" t="str">
        <f>IF('Sınıf Listeleri'!L21=0," ",'Sınıf Listeleri'!L21)</f>
        <v xml:space="preserve"> </v>
      </c>
      <c r="D23" s="407"/>
      <c r="E23" s="407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45" t="str">
        <f t="shared" si="1"/>
        <v xml:space="preserve"> </v>
      </c>
      <c r="AU23" s="145"/>
    </row>
    <row r="24" spans="1:47" ht="12" customHeight="1" x14ac:dyDescent="0.25">
      <c r="A24" s="86">
        <f>'Sınıf Listeleri'!J22</f>
        <v>19</v>
      </c>
      <c r="B24" s="144" t="str">
        <f>IF('Sınıf Listeleri'!K22=0," ",'Sınıf Listeleri'!K22)</f>
        <v xml:space="preserve"> </v>
      </c>
      <c r="C24" s="407" t="str">
        <f>IF('Sınıf Listeleri'!L22=0," ",'Sınıf Listeleri'!L22)</f>
        <v xml:space="preserve"> </v>
      </c>
      <c r="D24" s="407"/>
      <c r="E24" s="407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45" t="str">
        <f t="shared" si="1"/>
        <v xml:space="preserve"> </v>
      </c>
      <c r="AU24" s="145"/>
    </row>
    <row r="25" spans="1:47" ht="12" customHeight="1" x14ac:dyDescent="0.25">
      <c r="A25" s="86">
        <f>'Sınıf Listeleri'!J23</f>
        <v>20</v>
      </c>
      <c r="B25" s="144" t="str">
        <f>IF('Sınıf Listeleri'!K23=0," ",'Sınıf Listeleri'!K23)</f>
        <v xml:space="preserve"> </v>
      </c>
      <c r="C25" s="407" t="str">
        <f>IF('Sınıf Listeleri'!L23=0," ",'Sınıf Listeleri'!L23)</f>
        <v xml:space="preserve"> </v>
      </c>
      <c r="D25" s="407"/>
      <c r="E25" s="407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45" t="str">
        <f t="shared" si="1"/>
        <v xml:space="preserve"> </v>
      </c>
      <c r="AU25" s="145"/>
    </row>
    <row r="26" spans="1:47" ht="12" customHeight="1" x14ac:dyDescent="0.25">
      <c r="A26" s="86">
        <f>'Sınıf Listeleri'!J24</f>
        <v>21</v>
      </c>
      <c r="B26" s="144" t="str">
        <f>IF('Sınıf Listeleri'!K24=0," ",'Sınıf Listeleri'!K24)</f>
        <v xml:space="preserve"> </v>
      </c>
      <c r="C26" s="407" t="str">
        <f>IF('Sınıf Listeleri'!L24=0," ",'Sınıf Listeleri'!L24)</f>
        <v xml:space="preserve"> </v>
      </c>
      <c r="D26" s="407"/>
      <c r="E26" s="407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45" t="str">
        <f t="shared" si="1"/>
        <v xml:space="preserve"> </v>
      </c>
      <c r="AU26" s="145"/>
    </row>
    <row r="27" spans="1:47" ht="12" customHeight="1" x14ac:dyDescent="0.25">
      <c r="A27" s="86">
        <f>'Sınıf Listeleri'!J25</f>
        <v>22</v>
      </c>
      <c r="B27" s="144" t="str">
        <f>IF('Sınıf Listeleri'!K25=0," ",'Sınıf Listeleri'!K25)</f>
        <v xml:space="preserve"> </v>
      </c>
      <c r="C27" s="407" t="str">
        <f>IF('Sınıf Listeleri'!L25=0," ",'Sınıf Listeleri'!L25)</f>
        <v xml:space="preserve"> </v>
      </c>
      <c r="D27" s="407"/>
      <c r="E27" s="407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45" t="str">
        <f t="shared" si="1"/>
        <v xml:space="preserve"> </v>
      </c>
      <c r="AU27" s="145"/>
    </row>
    <row r="28" spans="1:47" ht="12" customHeight="1" x14ac:dyDescent="0.25">
      <c r="A28" s="86">
        <f>'Sınıf Listeleri'!J26</f>
        <v>23</v>
      </c>
      <c r="B28" s="144" t="str">
        <f>IF('Sınıf Listeleri'!K26=0," ",'Sınıf Listeleri'!K26)</f>
        <v xml:space="preserve"> </v>
      </c>
      <c r="C28" s="407" t="str">
        <f>IF('Sınıf Listeleri'!L26=0," ",'Sınıf Listeleri'!L26)</f>
        <v xml:space="preserve"> </v>
      </c>
      <c r="D28" s="407"/>
      <c r="E28" s="407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45" t="str">
        <f t="shared" si="1"/>
        <v xml:space="preserve"> </v>
      </c>
      <c r="AU28" s="145"/>
    </row>
    <row r="29" spans="1:47" ht="12" customHeight="1" x14ac:dyDescent="0.25">
      <c r="A29" s="86">
        <f>'Sınıf Listeleri'!J27</f>
        <v>24</v>
      </c>
      <c r="B29" s="144" t="str">
        <f>IF('Sınıf Listeleri'!K27=0," ",'Sınıf Listeleri'!K27)</f>
        <v xml:space="preserve"> </v>
      </c>
      <c r="C29" s="407" t="str">
        <f>IF('Sınıf Listeleri'!L27=0," ",'Sınıf Listeleri'!L27)</f>
        <v xml:space="preserve"> </v>
      </c>
      <c r="D29" s="407"/>
      <c r="E29" s="407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45" t="str">
        <f t="shared" si="1"/>
        <v xml:space="preserve"> </v>
      </c>
      <c r="AU29" s="145"/>
    </row>
    <row r="30" spans="1:47" ht="12" customHeight="1" x14ac:dyDescent="0.25">
      <c r="A30" s="86">
        <f>'Sınıf Listeleri'!J28</f>
        <v>25</v>
      </c>
      <c r="B30" s="144" t="str">
        <f>IF('Sınıf Listeleri'!K28=0," ",'Sınıf Listeleri'!K28)</f>
        <v xml:space="preserve"> </v>
      </c>
      <c r="C30" s="407" t="str">
        <f>IF('Sınıf Listeleri'!L28=0," ",'Sınıf Listeleri'!L28)</f>
        <v xml:space="preserve"> </v>
      </c>
      <c r="D30" s="407"/>
      <c r="E30" s="407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45" t="str">
        <f t="shared" si="1"/>
        <v xml:space="preserve"> </v>
      </c>
      <c r="AU30" s="145"/>
    </row>
    <row r="31" spans="1:47" ht="12" customHeight="1" x14ac:dyDescent="0.25">
      <c r="A31" s="86">
        <f>'Sınıf Listeleri'!J29</f>
        <v>26</v>
      </c>
      <c r="B31" s="144" t="str">
        <f>IF('Sınıf Listeleri'!K29=0," ",'Sınıf Listeleri'!K29)</f>
        <v xml:space="preserve"> </v>
      </c>
      <c r="C31" s="407" t="str">
        <f>IF('Sınıf Listeleri'!L29=0," ",'Sınıf Listeleri'!L29)</f>
        <v xml:space="preserve"> </v>
      </c>
      <c r="D31" s="407"/>
      <c r="E31" s="407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45" t="str">
        <f t="shared" si="1"/>
        <v xml:space="preserve"> </v>
      </c>
      <c r="AU31" s="145"/>
    </row>
    <row r="32" spans="1:47" ht="12" customHeight="1" x14ac:dyDescent="0.25">
      <c r="A32" s="86">
        <f>'Sınıf Listeleri'!J30</f>
        <v>27</v>
      </c>
      <c r="B32" s="144" t="str">
        <f>IF('Sınıf Listeleri'!K30=0," ",'Sınıf Listeleri'!K30)</f>
        <v xml:space="preserve"> </v>
      </c>
      <c r="C32" s="407" t="str">
        <f>IF('Sınıf Listeleri'!L30=0," ",'Sınıf Listeleri'!L30)</f>
        <v xml:space="preserve"> </v>
      </c>
      <c r="D32" s="407"/>
      <c r="E32" s="407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45" t="str">
        <f t="shared" si="1"/>
        <v xml:space="preserve"> </v>
      </c>
      <c r="AU32" s="145"/>
    </row>
    <row r="33" spans="1:47" ht="12" customHeight="1" x14ac:dyDescent="0.25">
      <c r="A33" s="86">
        <f>'Sınıf Listeleri'!J31</f>
        <v>28</v>
      </c>
      <c r="B33" s="144" t="str">
        <f>IF('Sınıf Listeleri'!K31=0," ",'Sınıf Listeleri'!K31)</f>
        <v xml:space="preserve"> </v>
      </c>
      <c r="C33" s="407" t="str">
        <f>IF('Sınıf Listeleri'!L31=0," ",'Sınıf Listeleri'!L31)</f>
        <v xml:space="preserve"> </v>
      </c>
      <c r="D33" s="407"/>
      <c r="E33" s="407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45" t="str">
        <f t="shared" si="1"/>
        <v xml:space="preserve"> </v>
      </c>
      <c r="AU33" s="145"/>
    </row>
    <row r="34" spans="1:47" ht="12" customHeight="1" x14ac:dyDescent="0.25">
      <c r="A34" s="86">
        <f>'Sınıf Listeleri'!J32</f>
        <v>29</v>
      </c>
      <c r="B34" s="144" t="str">
        <f>IF('Sınıf Listeleri'!K32=0," ",'Sınıf Listeleri'!K32)</f>
        <v xml:space="preserve"> </v>
      </c>
      <c r="C34" s="407" t="str">
        <f>IF('Sınıf Listeleri'!L32=0," ",'Sınıf Listeleri'!L32)</f>
        <v xml:space="preserve"> </v>
      </c>
      <c r="D34" s="407"/>
      <c r="E34" s="407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45" t="str">
        <f t="shared" si="1"/>
        <v xml:space="preserve"> </v>
      </c>
      <c r="AU34" s="145"/>
    </row>
    <row r="35" spans="1:47" ht="12" customHeight="1" x14ac:dyDescent="0.25">
      <c r="A35" s="86">
        <f>'Sınıf Listeleri'!J33</f>
        <v>30</v>
      </c>
      <c r="B35" s="144" t="str">
        <f>IF('Sınıf Listeleri'!K33=0," ",'Sınıf Listeleri'!K33)</f>
        <v xml:space="preserve"> </v>
      </c>
      <c r="C35" s="407" t="str">
        <f>IF('Sınıf Listeleri'!L33=0," ",'Sınıf Listeleri'!L33)</f>
        <v xml:space="preserve"> </v>
      </c>
      <c r="D35" s="407"/>
      <c r="E35" s="407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45" t="str">
        <f t="shared" si="1"/>
        <v xml:space="preserve"> </v>
      </c>
      <c r="AU35" s="145"/>
    </row>
    <row r="36" spans="1:47" ht="12" customHeight="1" x14ac:dyDescent="0.25">
      <c r="A36" s="86">
        <f>'Sınıf Listeleri'!J34</f>
        <v>31</v>
      </c>
      <c r="B36" s="144" t="str">
        <f>IF('Sınıf Listeleri'!K34=0," ",'Sınıf Listeleri'!K34)</f>
        <v xml:space="preserve"> </v>
      </c>
      <c r="C36" s="407" t="str">
        <f>IF('Sınıf Listeleri'!L34=0," ",'Sınıf Listeleri'!L34)</f>
        <v xml:space="preserve"> </v>
      </c>
      <c r="D36" s="407"/>
      <c r="E36" s="407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45" t="str">
        <f t="shared" si="1"/>
        <v xml:space="preserve"> </v>
      </c>
      <c r="AU36" s="145"/>
    </row>
    <row r="37" spans="1:47" ht="12" customHeight="1" x14ac:dyDescent="0.25">
      <c r="A37" s="86">
        <f>'Sınıf Listeleri'!J35</f>
        <v>32</v>
      </c>
      <c r="B37" s="144" t="str">
        <f>IF('Sınıf Listeleri'!K35=0," ",'Sınıf Listeleri'!K35)</f>
        <v xml:space="preserve"> </v>
      </c>
      <c r="C37" s="407" t="str">
        <f>IF('Sınıf Listeleri'!L35=0," ",'Sınıf Listeleri'!L35)</f>
        <v xml:space="preserve"> </v>
      </c>
      <c r="D37" s="407"/>
      <c r="E37" s="407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45" t="str">
        <f t="shared" si="1"/>
        <v xml:space="preserve"> </v>
      </c>
      <c r="AU37" s="145"/>
    </row>
    <row r="38" spans="1:47" ht="12" customHeight="1" x14ac:dyDescent="0.25">
      <c r="A38" s="86">
        <f>'Sınıf Listeleri'!J36</f>
        <v>33</v>
      </c>
      <c r="B38" s="144" t="str">
        <f>IF('Sınıf Listeleri'!K36=0," ",'Sınıf Listeleri'!K36)</f>
        <v xml:space="preserve"> </v>
      </c>
      <c r="C38" s="407" t="str">
        <f>IF('Sınıf Listeleri'!L36=0," ",'Sınıf Listeleri'!L36)</f>
        <v xml:space="preserve"> </v>
      </c>
      <c r="D38" s="407"/>
      <c r="E38" s="407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45" t="str">
        <f t="shared" si="1"/>
        <v xml:space="preserve"> </v>
      </c>
      <c r="AU38" s="145"/>
    </row>
    <row r="39" spans="1:47" ht="12" customHeight="1" x14ac:dyDescent="0.25">
      <c r="A39" s="86">
        <f>'Sınıf Listeleri'!J37</f>
        <v>34</v>
      </c>
      <c r="B39" s="144" t="str">
        <f>IF('Sınıf Listeleri'!K37=0," ",'Sınıf Listeleri'!K37)</f>
        <v xml:space="preserve"> </v>
      </c>
      <c r="C39" s="407" t="str">
        <f>IF('Sınıf Listeleri'!L37=0," ",'Sınıf Listeleri'!L37)</f>
        <v xml:space="preserve"> </v>
      </c>
      <c r="D39" s="407"/>
      <c r="E39" s="407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80"/>
      <c r="AH39" s="180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0"/>
      <c r="AT39" s="145" t="str">
        <f t="shared" si="1"/>
        <v xml:space="preserve"> </v>
      </c>
      <c r="AU39" s="145"/>
    </row>
    <row r="40" spans="1:47" ht="12" customHeight="1" x14ac:dyDescent="0.25">
      <c r="A40" s="86">
        <f>'Sınıf Listeleri'!J38</f>
        <v>35</v>
      </c>
      <c r="B40" s="144" t="str">
        <f>IF('Sınıf Listeleri'!K38=0," ",'Sınıf Listeleri'!K38)</f>
        <v xml:space="preserve"> </v>
      </c>
      <c r="C40" s="407" t="str">
        <f>IF('Sınıf Listeleri'!L38=0," ",'Sınıf Listeleri'!L38)</f>
        <v xml:space="preserve"> </v>
      </c>
      <c r="D40" s="407"/>
      <c r="E40" s="407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80"/>
      <c r="AH40" s="180"/>
      <c r="AI40" s="180"/>
      <c r="AJ40" s="180"/>
      <c r="AK40" s="180"/>
      <c r="AL40" s="180"/>
      <c r="AM40" s="180"/>
      <c r="AN40" s="180"/>
      <c r="AO40" s="180"/>
      <c r="AP40" s="180"/>
      <c r="AQ40" s="180"/>
      <c r="AR40" s="180"/>
      <c r="AS40" s="180"/>
      <c r="AT40" s="145" t="str">
        <f t="shared" si="1"/>
        <v xml:space="preserve"> </v>
      </c>
      <c r="AU40" s="145"/>
    </row>
    <row r="41" spans="1:47" ht="12" customHeight="1" x14ac:dyDescent="0.25">
      <c r="A41" s="86">
        <f>'Sınıf Listeleri'!J39</f>
        <v>36</v>
      </c>
      <c r="B41" s="144" t="str">
        <f>IF('Sınıf Listeleri'!K39=0," ",'Sınıf Listeleri'!K39)</f>
        <v xml:space="preserve"> </v>
      </c>
      <c r="C41" s="407" t="str">
        <f>IF('Sınıf Listeleri'!L39=0," ",'Sınıf Listeleri'!L39)</f>
        <v xml:space="preserve"> </v>
      </c>
      <c r="D41" s="407"/>
      <c r="E41" s="407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45" t="str">
        <f t="shared" si="1"/>
        <v xml:space="preserve"> </v>
      </c>
      <c r="AU41" s="145"/>
    </row>
    <row r="42" spans="1:47" ht="12" customHeight="1" x14ac:dyDescent="0.25">
      <c r="A42" s="86">
        <f>'Sınıf Listeleri'!J40</f>
        <v>37</v>
      </c>
      <c r="B42" s="144" t="str">
        <f>IF('Sınıf Listeleri'!K40=0," ",'Sınıf Listeleri'!K40)</f>
        <v xml:space="preserve"> </v>
      </c>
      <c r="C42" s="407" t="str">
        <f>IF('Sınıf Listeleri'!L40=0," ",'Sınıf Listeleri'!L40)</f>
        <v xml:space="preserve"> </v>
      </c>
      <c r="D42" s="407"/>
      <c r="E42" s="407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45" t="str">
        <f t="shared" si="1"/>
        <v xml:space="preserve"> </v>
      </c>
      <c r="AU42" s="145"/>
    </row>
    <row r="43" spans="1:47" ht="12" customHeight="1" x14ac:dyDescent="0.25">
      <c r="A43" s="86">
        <f>'Sınıf Listeleri'!J41</f>
        <v>38</v>
      </c>
      <c r="B43" s="144" t="str">
        <f>IF('Sınıf Listeleri'!K41=0," ",'Sınıf Listeleri'!K41)</f>
        <v xml:space="preserve"> </v>
      </c>
      <c r="C43" s="407" t="str">
        <f>IF('Sınıf Listeleri'!L41=0," ",'Sınıf Listeleri'!L41)</f>
        <v xml:space="preserve"> </v>
      </c>
      <c r="D43" s="407"/>
      <c r="E43" s="407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45" t="str">
        <f t="shared" si="1"/>
        <v xml:space="preserve"> </v>
      </c>
      <c r="AU43" s="145"/>
    </row>
    <row r="44" spans="1:47" ht="12" customHeight="1" x14ac:dyDescent="0.25">
      <c r="A44" s="86">
        <f>'Sınıf Listeleri'!J42</f>
        <v>39</v>
      </c>
      <c r="B44" s="144" t="str">
        <f>IF('Sınıf Listeleri'!K42=0," ",'Sınıf Listeleri'!K42)</f>
        <v xml:space="preserve"> </v>
      </c>
      <c r="C44" s="407" t="str">
        <f>IF('Sınıf Listeleri'!L42=0," ",'Sınıf Listeleri'!L42)</f>
        <v xml:space="preserve"> </v>
      </c>
      <c r="D44" s="407"/>
      <c r="E44" s="407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45" t="str">
        <f t="shared" si="1"/>
        <v xml:space="preserve"> </v>
      </c>
      <c r="AU44" s="145"/>
    </row>
    <row r="45" spans="1:47" ht="12" customHeight="1" x14ac:dyDescent="0.25">
      <c r="A45" s="146">
        <f>'Sınıf Listeleri'!J43</f>
        <v>40</v>
      </c>
      <c r="B45" s="144" t="str">
        <f>IF('Sınıf Listeleri'!K43=0," ",'Sınıf Listeleri'!K43)</f>
        <v xml:space="preserve"> </v>
      </c>
      <c r="C45" s="407" t="str">
        <f>IF('Sınıf Listeleri'!L43=0," ",'Sınıf Listeleri'!L43)</f>
        <v xml:space="preserve"> </v>
      </c>
      <c r="D45" s="407"/>
      <c r="E45" s="407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45" t="str">
        <f t="shared" si="1"/>
        <v xml:space="preserve"> </v>
      </c>
      <c r="AU45" s="145" t="str">
        <f t="shared" si="0"/>
        <v xml:space="preserve"> </v>
      </c>
    </row>
    <row r="46" spans="1:47" ht="12" customHeight="1" x14ac:dyDescent="0.25">
      <c r="A46" s="146">
        <f>'Sınıf Listeleri'!J44</f>
        <v>41</v>
      </c>
      <c r="B46" s="144" t="str">
        <f>IF('Sınıf Listeleri'!K44=0," ",'Sınıf Listeleri'!K44)</f>
        <v xml:space="preserve"> </v>
      </c>
      <c r="C46" s="407" t="str">
        <f>IF('Sınıf Listeleri'!L44=0," ",'Sınıf Listeleri'!L44)</f>
        <v xml:space="preserve"> </v>
      </c>
      <c r="D46" s="407"/>
      <c r="E46" s="407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45" t="str">
        <f t="shared" si="1"/>
        <v xml:space="preserve"> </v>
      </c>
      <c r="AU46" s="145">
        <f>IF(COUNTBLANK(G46:AT46)=COLUMNS(G46:AT46)," ",IF(SUM(G46:AT46)=0,0,SUM(G46:AT46)))</f>
        <v>0</v>
      </c>
    </row>
    <row r="47" spans="1:47" ht="12" customHeight="1" x14ac:dyDescent="0.25">
      <c r="A47" s="146">
        <f>'Sınıf Listeleri'!J45</f>
        <v>42</v>
      </c>
      <c r="B47" s="144" t="str">
        <f>IF('Sınıf Listeleri'!K45=0," ",'Sınıf Listeleri'!K45)</f>
        <v xml:space="preserve"> </v>
      </c>
      <c r="C47" s="407" t="str">
        <f>IF('Sınıf Listeleri'!L45=0," ",'Sınıf Listeleri'!L45)</f>
        <v xml:space="preserve"> </v>
      </c>
      <c r="D47" s="407"/>
      <c r="E47" s="407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45" t="str">
        <f t="shared" si="1"/>
        <v xml:space="preserve"> </v>
      </c>
      <c r="AU47" s="145" t="str">
        <f t="shared" si="0"/>
        <v xml:space="preserve"> </v>
      </c>
    </row>
    <row r="48" spans="1:47" ht="12" customHeight="1" x14ac:dyDescent="0.25">
      <c r="A48" s="146">
        <f>'Sınıf Listeleri'!J46</f>
        <v>43</v>
      </c>
      <c r="B48" s="144" t="str">
        <f>IF('Sınıf Listeleri'!K46=0," ",'Sınıf Listeleri'!K46)</f>
        <v xml:space="preserve"> </v>
      </c>
      <c r="C48" s="407" t="str">
        <f>IF('Sınıf Listeleri'!L46=0," ",'Sınıf Listeleri'!L46)</f>
        <v xml:space="preserve"> </v>
      </c>
      <c r="D48" s="407"/>
      <c r="E48" s="407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45" t="str">
        <f t="shared" si="1"/>
        <v xml:space="preserve"> </v>
      </c>
      <c r="AU48" s="145" t="str">
        <f t="shared" si="0"/>
        <v xml:space="preserve"> </v>
      </c>
    </row>
    <row r="49" spans="1:47" ht="12" customHeight="1" x14ac:dyDescent="0.25">
      <c r="A49" s="146">
        <f>'Sınıf Listeleri'!J47</f>
        <v>44</v>
      </c>
      <c r="B49" s="144" t="str">
        <f>IF('Sınıf Listeleri'!K47=0," ",'Sınıf Listeleri'!K47)</f>
        <v xml:space="preserve"> </v>
      </c>
      <c r="C49" s="407" t="str">
        <f>IF('Sınıf Listeleri'!L47=0," ",'Sınıf Listeleri'!L47)</f>
        <v xml:space="preserve"> </v>
      </c>
      <c r="D49" s="407"/>
      <c r="E49" s="407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45" t="str">
        <f t="shared" si="1"/>
        <v xml:space="preserve"> </v>
      </c>
      <c r="AU49" s="145" t="str">
        <f t="shared" si="0"/>
        <v xml:space="preserve"> </v>
      </c>
    </row>
    <row r="50" spans="1:47" ht="12" customHeight="1" x14ac:dyDescent="0.25">
      <c r="A50" s="146">
        <f>'Sınıf Listeleri'!J48</f>
        <v>45</v>
      </c>
      <c r="B50" s="144" t="str">
        <f>IF('Sınıf Listeleri'!K48=0," ",'Sınıf Listeleri'!K48)</f>
        <v xml:space="preserve"> </v>
      </c>
      <c r="C50" s="407" t="str">
        <f>IF('Sınıf Listeleri'!L48=0," ",'Sınıf Listeleri'!L48)</f>
        <v xml:space="preserve"> </v>
      </c>
      <c r="D50" s="407"/>
      <c r="E50" s="407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45" t="str">
        <f t="shared" si="1"/>
        <v xml:space="preserve"> </v>
      </c>
      <c r="AU50" s="145" t="str">
        <f t="shared" si="0"/>
        <v xml:space="preserve"> </v>
      </c>
    </row>
    <row r="51" spans="1:47" ht="12" customHeight="1" x14ac:dyDescent="0.25">
      <c r="A51" s="146">
        <f>'Sınıf Listeleri'!J49</f>
        <v>46</v>
      </c>
      <c r="B51" s="144" t="str">
        <f>IF('Sınıf Listeleri'!K49=0," ",'Sınıf Listeleri'!K49)</f>
        <v xml:space="preserve"> </v>
      </c>
      <c r="C51" s="407" t="str">
        <f>IF('Sınıf Listeleri'!L49=0," ",'Sınıf Listeleri'!L49)</f>
        <v xml:space="preserve"> </v>
      </c>
      <c r="D51" s="407"/>
      <c r="E51" s="407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45" t="str">
        <f t="shared" si="1"/>
        <v xml:space="preserve"> </v>
      </c>
      <c r="AU51" s="145" t="str">
        <f t="shared" si="0"/>
        <v xml:space="preserve"> </v>
      </c>
    </row>
    <row r="52" spans="1:47" ht="12" customHeight="1" x14ac:dyDescent="0.25">
      <c r="A52" s="146">
        <f>'Sınıf Listeleri'!J50</f>
        <v>47</v>
      </c>
      <c r="B52" s="144" t="str">
        <f>IF('Sınıf Listeleri'!K50=0," ",'Sınıf Listeleri'!K50)</f>
        <v xml:space="preserve"> </v>
      </c>
      <c r="C52" s="407" t="str">
        <f>IF('Sınıf Listeleri'!L50=0," ",'Sınıf Listeleri'!L50)</f>
        <v xml:space="preserve"> </v>
      </c>
      <c r="D52" s="407"/>
      <c r="E52" s="407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45" t="str">
        <f t="shared" si="1"/>
        <v xml:space="preserve"> </v>
      </c>
      <c r="AU52" s="145" t="str">
        <f t="shared" si="0"/>
        <v xml:space="preserve"> </v>
      </c>
    </row>
    <row r="53" spans="1:47" ht="12" customHeight="1" x14ac:dyDescent="0.25">
      <c r="A53" s="146">
        <f>'Sınıf Listeleri'!J51</f>
        <v>48</v>
      </c>
      <c r="B53" s="144" t="str">
        <f>IF('Sınıf Listeleri'!K51=0," ",'Sınıf Listeleri'!K51)</f>
        <v xml:space="preserve"> </v>
      </c>
      <c r="C53" s="407" t="str">
        <f>IF('Sınıf Listeleri'!L51=0," ",'Sınıf Listeleri'!L51)</f>
        <v xml:space="preserve"> </v>
      </c>
      <c r="D53" s="407"/>
      <c r="E53" s="407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80"/>
      <c r="AA53" s="180"/>
      <c r="AB53" s="180"/>
      <c r="AC53" s="180"/>
      <c r="AD53" s="180"/>
      <c r="AE53" s="180"/>
      <c r="AF53" s="180"/>
      <c r="AG53" s="180"/>
      <c r="AH53" s="180"/>
      <c r="AI53" s="180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  <c r="AT53" s="145" t="str">
        <f t="shared" si="1"/>
        <v xml:space="preserve"> </v>
      </c>
      <c r="AU53" s="145" t="str">
        <f t="shared" si="0"/>
        <v xml:space="preserve"> </v>
      </c>
    </row>
    <row r="54" spans="1:47" ht="12" customHeight="1" x14ac:dyDescent="0.25">
      <c r="A54" s="146">
        <f>'Sınıf Listeleri'!J52</f>
        <v>49</v>
      </c>
      <c r="B54" s="144" t="str">
        <f>IF('Sınıf Listeleri'!K52=0," ",'Sınıf Listeleri'!K52)</f>
        <v xml:space="preserve"> </v>
      </c>
      <c r="C54" s="407" t="str">
        <f>IF('Sınıf Listeleri'!L52=0," ",'Sınıf Listeleri'!L52)</f>
        <v xml:space="preserve"> </v>
      </c>
      <c r="D54" s="407"/>
      <c r="E54" s="407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80"/>
      <c r="AF54" s="180"/>
      <c r="AG54" s="180"/>
      <c r="AH54" s="180"/>
      <c r="AI54" s="180"/>
      <c r="AJ54" s="180"/>
      <c r="AK54" s="180"/>
      <c r="AL54" s="180"/>
      <c r="AM54" s="180"/>
      <c r="AN54" s="180"/>
      <c r="AO54" s="180"/>
      <c r="AP54" s="180"/>
      <c r="AQ54" s="180"/>
      <c r="AR54" s="180"/>
      <c r="AS54" s="180"/>
      <c r="AT54" s="145" t="str">
        <f t="shared" si="1"/>
        <v xml:space="preserve"> </v>
      </c>
      <c r="AU54" s="145" t="str">
        <f t="shared" si="0"/>
        <v xml:space="preserve"> </v>
      </c>
    </row>
    <row r="55" spans="1:47" ht="12" customHeight="1" x14ac:dyDescent="0.25">
      <c r="A55" s="146">
        <f>'Sınıf Listeleri'!J53</f>
        <v>50</v>
      </c>
      <c r="B55" s="144" t="str">
        <f>IF('Sınıf Listeleri'!K53=0," ",'Sınıf Listeleri'!K53)</f>
        <v xml:space="preserve"> </v>
      </c>
      <c r="C55" s="407" t="str">
        <f>IF('Sınıf Listeleri'!L53=0," ",'Sınıf Listeleri'!L53)</f>
        <v xml:space="preserve"> </v>
      </c>
      <c r="D55" s="407"/>
      <c r="E55" s="407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80"/>
      <c r="AK55" s="180"/>
      <c r="AL55" s="180"/>
      <c r="AM55" s="180"/>
      <c r="AN55" s="180"/>
      <c r="AO55" s="180"/>
      <c r="AP55" s="180"/>
      <c r="AQ55" s="180"/>
      <c r="AR55" s="180"/>
      <c r="AS55" s="180"/>
      <c r="AT55" s="145" t="str">
        <f t="shared" si="1"/>
        <v xml:space="preserve"> </v>
      </c>
      <c r="AU55" s="145" t="str">
        <f t="shared" si="0"/>
        <v xml:space="preserve"> </v>
      </c>
    </row>
    <row r="56" spans="1:47" ht="12" customHeight="1" x14ac:dyDescent="0.25">
      <c r="A56" s="146">
        <f>'Sınıf Listeleri'!J54</f>
        <v>51</v>
      </c>
      <c r="B56" s="144" t="str">
        <f>IF('Sınıf Listeleri'!K54=0," ",'Sınıf Listeleri'!K54)</f>
        <v xml:space="preserve"> </v>
      </c>
      <c r="C56" s="407" t="str">
        <f>IF('Sınıf Listeleri'!L54=0," ",'Sınıf Listeleri'!L54)</f>
        <v xml:space="preserve"> </v>
      </c>
      <c r="D56" s="407"/>
      <c r="E56" s="407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80"/>
      <c r="AF56" s="180"/>
      <c r="AG56" s="180"/>
      <c r="AH56" s="180"/>
      <c r="AI56" s="180"/>
      <c r="AJ56" s="180"/>
      <c r="AK56" s="180"/>
      <c r="AL56" s="180"/>
      <c r="AM56" s="180"/>
      <c r="AN56" s="180"/>
      <c r="AO56" s="180"/>
      <c r="AP56" s="180"/>
      <c r="AQ56" s="180"/>
      <c r="AR56" s="180"/>
      <c r="AS56" s="180"/>
      <c r="AT56" s="145" t="str">
        <f t="shared" si="1"/>
        <v xml:space="preserve"> </v>
      </c>
      <c r="AU56" s="145" t="str">
        <f t="shared" si="0"/>
        <v xml:space="preserve"> </v>
      </c>
    </row>
    <row r="57" spans="1:47" ht="12" customHeight="1" x14ac:dyDescent="0.25">
      <c r="A57" s="146">
        <f>'Sınıf Listeleri'!J55</f>
        <v>52</v>
      </c>
      <c r="B57" s="144" t="str">
        <f>IF('Sınıf Listeleri'!K55=0," ",'Sınıf Listeleri'!K55)</f>
        <v xml:space="preserve"> </v>
      </c>
      <c r="C57" s="407" t="str">
        <f>IF('Sınıf Listeleri'!L55=0," ",'Sınıf Listeleri'!L55)</f>
        <v xml:space="preserve"> </v>
      </c>
      <c r="D57" s="407"/>
      <c r="E57" s="407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80"/>
      <c r="AA57" s="180"/>
      <c r="AB57" s="180"/>
      <c r="AC57" s="180"/>
      <c r="AD57" s="180"/>
      <c r="AE57" s="180"/>
      <c r="AF57" s="180"/>
      <c r="AG57" s="180"/>
      <c r="AH57" s="180"/>
      <c r="AI57" s="180"/>
      <c r="AJ57" s="180"/>
      <c r="AK57" s="180"/>
      <c r="AL57" s="180"/>
      <c r="AM57" s="180"/>
      <c r="AN57" s="180"/>
      <c r="AO57" s="180"/>
      <c r="AP57" s="180"/>
      <c r="AQ57" s="180"/>
      <c r="AR57" s="180"/>
      <c r="AS57" s="180"/>
      <c r="AT57" s="145" t="str">
        <f t="shared" si="1"/>
        <v xml:space="preserve"> </v>
      </c>
      <c r="AU57" s="145" t="str">
        <f t="shared" si="0"/>
        <v xml:space="preserve"> </v>
      </c>
    </row>
    <row r="58" spans="1:47" ht="12" customHeight="1" x14ac:dyDescent="0.25">
      <c r="A58" s="146">
        <f>'Sınıf Listeleri'!J56</f>
        <v>53</v>
      </c>
      <c r="B58" s="144" t="str">
        <f>IF('Sınıf Listeleri'!K56=0," ",'Sınıf Listeleri'!K56)</f>
        <v xml:space="preserve"> </v>
      </c>
      <c r="C58" s="407" t="str">
        <f>IF('Sınıf Listeleri'!L56=0," ",'Sınıf Listeleri'!L56)</f>
        <v xml:space="preserve"> </v>
      </c>
      <c r="D58" s="407"/>
      <c r="E58" s="407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80"/>
      <c r="AF58" s="180"/>
      <c r="AG58" s="180"/>
      <c r="AH58" s="180"/>
      <c r="AI58" s="180"/>
      <c r="AJ58" s="180"/>
      <c r="AK58" s="180"/>
      <c r="AL58" s="180"/>
      <c r="AM58" s="180"/>
      <c r="AN58" s="180"/>
      <c r="AO58" s="180"/>
      <c r="AP58" s="180"/>
      <c r="AQ58" s="180"/>
      <c r="AR58" s="180"/>
      <c r="AS58" s="180"/>
      <c r="AT58" s="145" t="str">
        <f t="shared" si="1"/>
        <v xml:space="preserve"> </v>
      </c>
      <c r="AU58" s="145" t="str">
        <f t="shared" si="0"/>
        <v xml:space="preserve"> </v>
      </c>
    </row>
    <row r="59" spans="1:47" ht="12" customHeight="1" x14ac:dyDescent="0.25">
      <c r="A59" s="146">
        <f>'Sınıf Listeleri'!J57</f>
        <v>54</v>
      </c>
      <c r="B59" s="144" t="str">
        <f>IF('Sınıf Listeleri'!K57=0," ",'Sınıf Listeleri'!K57)</f>
        <v xml:space="preserve"> </v>
      </c>
      <c r="C59" s="407" t="str">
        <f>IF('Sınıf Listeleri'!L57=0," ",'Sınıf Listeleri'!L57)</f>
        <v xml:space="preserve"> </v>
      </c>
      <c r="D59" s="407"/>
      <c r="E59" s="407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80"/>
      <c r="AA59" s="180"/>
      <c r="AB59" s="180"/>
      <c r="AC59" s="180"/>
      <c r="AD59" s="180"/>
      <c r="AE59" s="180"/>
      <c r="AF59" s="180"/>
      <c r="AG59" s="180"/>
      <c r="AH59" s="180"/>
      <c r="AI59" s="180"/>
      <c r="AJ59" s="180"/>
      <c r="AK59" s="180"/>
      <c r="AL59" s="180"/>
      <c r="AM59" s="180"/>
      <c r="AN59" s="180"/>
      <c r="AO59" s="180"/>
      <c r="AP59" s="180"/>
      <c r="AQ59" s="180"/>
      <c r="AR59" s="180"/>
      <c r="AS59" s="180"/>
      <c r="AT59" s="145" t="str">
        <f t="shared" si="1"/>
        <v xml:space="preserve"> </v>
      </c>
      <c r="AU59" s="145" t="str">
        <f t="shared" si="0"/>
        <v xml:space="preserve"> </v>
      </c>
    </row>
    <row r="60" spans="1:47" ht="12" customHeight="1" x14ac:dyDescent="0.25">
      <c r="A60" s="146">
        <f>'Sınıf Listeleri'!J58</f>
        <v>55</v>
      </c>
      <c r="B60" s="144" t="str">
        <f>IF('Sınıf Listeleri'!K58=0," ",'Sınıf Listeleri'!K58)</f>
        <v xml:space="preserve"> </v>
      </c>
      <c r="C60" s="407" t="str">
        <f>IF('Sınıf Listeleri'!L58=0," ",'Sınıf Listeleri'!L58)</f>
        <v xml:space="preserve"> </v>
      </c>
      <c r="D60" s="407"/>
      <c r="E60" s="407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45" t="str">
        <f t="shared" si="1"/>
        <v xml:space="preserve"> </v>
      </c>
      <c r="AU60" s="145" t="str">
        <f t="shared" si="0"/>
        <v xml:space="preserve"> </v>
      </c>
    </row>
    <row r="61" spans="1:47" ht="12" customHeight="1" x14ac:dyDescent="0.25">
      <c r="A61" s="146">
        <f>'Sınıf Listeleri'!J59</f>
        <v>56</v>
      </c>
      <c r="B61" s="144" t="str">
        <f>IF('Sınıf Listeleri'!K59=0," ",'Sınıf Listeleri'!K59)</f>
        <v xml:space="preserve"> </v>
      </c>
      <c r="C61" s="407" t="str">
        <f>IF('Sınıf Listeleri'!L59=0," ",'Sınıf Listeleri'!L59)</f>
        <v xml:space="preserve"> </v>
      </c>
      <c r="D61" s="407"/>
      <c r="E61" s="407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45" t="str">
        <f t="shared" si="1"/>
        <v xml:space="preserve"> </v>
      </c>
      <c r="AU61" s="145" t="str">
        <f t="shared" si="0"/>
        <v xml:space="preserve"> </v>
      </c>
    </row>
    <row r="62" spans="1:47" ht="12" customHeight="1" x14ac:dyDescent="0.25">
      <c r="A62" s="146">
        <f>'Sınıf Listeleri'!J60</f>
        <v>57</v>
      </c>
      <c r="B62" s="144" t="str">
        <f>IF('Sınıf Listeleri'!K60=0," ",'Sınıf Listeleri'!K60)</f>
        <v xml:space="preserve"> </v>
      </c>
      <c r="C62" s="407" t="str">
        <f>IF('Sınıf Listeleri'!L60=0," ",'Sınıf Listeleri'!L60)</f>
        <v xml:space="preserve"> </v>
      </c>
      <c r="D62" s="407"/>
      <c r="E62" s="407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45" t="str">
        <f t="shared" si="1"/>
        <v xml:space="preserve"> </v>
      </c>
      <c r="AU62" s="145" t="str">
        <f t="shared" si="0"/>
        <v xml:space="preserve"> </v>
      </c>
    </row>
    <row r="63" spans="1:47" ht="12" customHeight="1" x14ac:dyDescent="0.25">
      <c r="A63" s="146">
        <f>'Sınıf Listeleri'!J61</f>
        <v>58</v>
      </c>
      <c r="B63" s="144" t="str">
        <f>IF('Sınıf Listeleri'!K61=0," ",'Sınıf Listeleri'!K61)</f>
        <v xml:space="preserve"> </v>
      </c>
      <c r="C63" s="407" t="str">
        <f>IF('Sınıf Listeleri'!L61=0," ",'Sınıf Listeleri'!L61)</f>
        <v xml:space="preserve"> </v>
      </c>
      <c r="D63" s="407"/>
      <c r="E63" s="407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45" t="str">
        <f t="shared" si="1"/>
        <v xml:space="preserve"> </v>
      </c>
      <c r="AU63" s="145" t="str">
        <f t="shared" si="0"/>
        <v xml:space="preserve"> </v>
      </c>
    </row>
    <row r="64" spans="1:47" ht="12" customHeight="1" x14ac:dyDescent="0.25">
      <c r="A64" s="146">
        <f>'Sınıf Listeleri'!J62</f>
        <v>59</v>
      </c>
      <c r="B64" s="144" t="str">
        <f>IF('Sınıf Listeleri'!K62=0," ",'Sınıf Listeleri'!K62)</f>
        <v xml:space="preserve"> </v>
      </c>
      <c r="C64" s="407" t="str">
        <f>IF('Sınıf Listeleri'!L62=0," ",'Sınıf Listeleri'!L62)</f>
        <v xml:space="preserve"> </v>
      </c>
      <c r="D64" s="407"/>
      <c r="E64" s="407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45" t="str">
        <f t="shared" si="1"/>
        <v xml:space="preserve"> </v>
      </c>
      <c r="AU64" s="145" t="str">
        <f t="shared" si="0"/>
        <v xml:space="preserve"> </v>
      </c>
    </row>
    <row r="65" spans="1:47" ht="12" customHeight="1" x14ac:dyDescent="0.25">
      <c r="A65" s="146">
        <f>'Sınıf Listeleri'!J63</f>
        <v>60</v>
      </c>
      <c r="B65" s="144" t="str">
        <f>IF('Sınıf Listeleri'!K63=0," ",'Sınıf Listeleri'!K63)</f>
        <v xml:space="preserve"> </v>
      </c>
      <c r="C65" s="407" t="str">
        <f>IF('Sınıf Listeleri'!L63=0," ",'Sınıf Listeleri'!L63)</f>
        <v xml:space="preserve"> </v>
      </c>
      <c r="D65" s="407"/>
      <c r="E65" s="407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45" t="str">
        <f t="shared" si="1"/>
        <v xml:space="preserve"> </v>
      </c>
      <c r="AU65" s="145" t="str">
        <f t="shared" si="0"/>
        <v xml:space="preserve"> </v>
      </c>
    </row>
    <row r="66" spans="1:47" ht="12" customHeight="1" x14ac:dyDescent="0.25">
      <c r="A66" s="146">
        <f>'Sınıf Listeleri'!J64</f>
        <v>61</v>
      </c>
      <c r="B66" s="144" t="str">
        <f>IF('Sınıf Listeleri'!K64=0," ",'Sınıf Listeleri'!K64)</f>
        <v xml:space="preserve"> </v>
      </c>
      <c r="C66" s="407" t="str">
        <f>IF('Sınıf Listeleri'!L64=0," ",'Sınıf Listeleri'!L64)</f>
        <v xml:space="preserve"> </v>
      </c>
      <c r="D66" s="407"/>
      <c r="E66" s="407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45" t="str">
        <f t="shared" si="1"/>
        <v xml:space="preserve"> </v>
      </c>
      <c r="AU66" s="145" t="str">
        <f t="shared" si="0"/>
        <v xml:space="preserve"> </v>
      </c>
    </row>
    <row r="67" spans="1:47" ht="12" customHeight="1" x14ac:dyDescent="0.25">
      <c r="A67" s="146">
        <f>'Sınıf Listeleri'!J65</f>
        <v>62</v>
      </c>
      <c r="B67" s="144" t="str">
        <f>IF('Sınıf Listeleri'!K65=0," ",'Sınıf Listeleri'!K65)</f>
        <v xml:space="preserve"> </v>
      </c>
      <c r="C67" s="407" t="str">
        <f>IF('Sınıf Listeleri'!L65=0," ",'Sınıf Listeleri'!L65)</f>
        <v xml:space="preserve"> </v>
      </c>
      <c r="D67" s="407"/>
      <c r="E67" s="407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45" t="str">
        <f t="shared" si="1"/>
        <v xml:space="preserve"> </v>
      </c>
      <c r="AU67" s="145" t="str">
        <f t="shared" si="0"/>
        <v xml:space="preserve"> </v>
      </c>
    </row>
    <row r="68" spans="1:47" ht="12" customHeight="1" x14ac:dyDescent="0.25">
      <c r="A68" s="146">
        <f>'Sınıf Listeleri'!J66</f>
        <v>63</v>
      </c>
      <c r="B68" s="144" t="str">
        <f>IF('Sınıf Listeleri'!K66=0," ",'Sınıf Listeleri'!K66)</f>
        <v xml:space="preserve"> </v>
      </c>
      <c r="C68" s="407" t="str">
        <f>IF('Sınıf Listeleri'!L66=0," ",'Sınıf Listeleri'!L66)</f>
        <v xml:space="preserve"> </v>
      </c>
      <c r="D68" s="407"/>
      <c r="E68" s="407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45" t="str">
        <f t="shared" si="1"/>
        <v xml:space="preserve"> </v>
      </c>
      <c r="AU68" s="145" t="str">
        <f t="shared" si="0"/>
        <v xml:space="preserve"> </v>
      </c>
    </row>
    <row r="69" spans="1:47" ht="12" customHeight="1" x14ac:dyDescent="0.25">
      <c r="A69" s="146">
        <f>'Sınıf Listeleri'!J67</f>
        <v>64</v>
      </c>
      <c r="B69" s="144" t="str">
        <f>IF('Sınıf Listeleri'!K67=0," ",'Sınıf Listeleri'!K67)</f>
        <v xml:space="preserve"> </v>
      </c>
      <c r="C69" s="407" t="str">
        <f>IF('Sınıf Listeleri'!L67=0," ",'Sınıf Listeleri'!L67)</f>
        <v xml:space="preserve"> </v>
      </c>
      <c r="D69" s="407"/>
      <c r="E69" s="407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80"/>
      <c r="AA69" s="180"/>
      <c r="AB69" s="180"/>
      <c r="AC69" s="180"/>
      <c r="AD69" s="180"/>
      <c r="AE69" s="180"/>
      <c r="AF69" s="180"/>
      <c r="AG69" s="180"/>
      <c r="AH69" s="180"/>
      <c r="AI69" s="180"/>
      <c r="AJ69" s="180"/>
      <c r="AK69" s="180"/>
      <c r="AL69" s="180"/>
      <c r="AM69" s="180"/>
      <c r="AN69" s="180"/>
      <c r="AO69" s="180"/>
      <c r="AP69" s="180"/>
      <c r="AQ69" s="180"/>
      <c r="AR69" s="180"/>
      <c r="AS69" s="180"/>
      <c r="AT69" s="145" t="str">
        <f t="shared" si="1"/>
        <v xml:space="preserve"> </v>
      </c>
      <c r="AU69" s="145" t="str">
        <f t="shared" si="0"/>
        <v xml:space="preserve"> </v>
      </c>
    </row>
    <row r="70" spans="1:47" ht="12" customHeight="1" x14ac:dyDescent="0.25">
      <c r="A70" s="146">
        <f>'Sınıf Listeleri'!J68</f>
        <v>65</v>
      </c>
      <c r="B70" s="144" t="str">
        <f>IF('Sınıf Listeleri'!K68=0," ",'Sınıf Listeleri'!K68)</f>
        <v xml:space="preserve"> </v>
      </c>
      <c r="C70" s="407" t="str">
        <f>IF('Sınıf Listeleri'!L68=0," ",'Sınıf Listeleri'!L68)</f>
        <v xml:space="preserve"> </v>
      </c>
      <c r="D70" s="407"/>
      <c r="E70" s="407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80"/>
      <c r="AA70" s="180"/>
      <c r="AB70" s="180"/>
      <c r="AC70" s="180"/>
      <c r="AD70" s="180"/>
      <c r="AE70" s="180"/>
      <c r="AF70" s="180"/>
      <c r="AG70" s="180"/>
      <c r="AH70" s="180"/>
      <c r="AI70" s="180"/>
      <c r="AJ70" s="180"/>
      <c r="AK70" s="180"/>
      <c r="AL70" s="180"/>
      <c r="AM70" s="180"/>
      <c r="AN70" s="180"/>
      <c r="AO70" s="180"/>
      <c r="AP70" s="180"/>
      <c r="AQ70" s="180"/>
      <c r="AR70" s="180"/>
      <c r="AS70" s="180"/>
      <c r="AT70" s="145" t="str">
        <f t="shared" si="1"/>
        <v xml:space="preserve"> </v>
      </c>
      <c r="AU70" s="145" t="str">
        <f t="shared" si="0"/>
        <v xml:space="preserve"> </v>
      </c>
    </row>
    <row r="71" spans="1:47" ht="12" customHeight="1" x14ac:dyDescent="0.25">
      <c r="A71" s="146">
        <f>'Sınıf Listeleri'!J69</f>
        <v>66</v>
      </c>
      <c r="B71" s="144" t="str">
        <f>IF('Sınıf Listeleri'!K69=0," ",'Sınıf Listeleri'!K69)</f>
        <v xml:space="preserve"> </v>
      </c>
      <c r="C71" s="407" t="str">
        <f>IF('Sınıf Listeleri'!L69=0," ",'Sınıf Listeleri'!L69)</f>
        <v xml:space="preserve"> </v>
      </c>
      <c r="D71" s="407"/>
      <c r="E71" s="407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9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0"/>
      <c r="AK71" s="180"/>
      <c r="AL71" s="180"/>
      <c r="AM71" s="180"/>
      <c r="AN71" s="180"/>
      <c r="AO71" s="180"/>
      <c r="AP71" s="180"/>
      <c r="AQ71" s="180"/>
      <c r="AR71" s="180"/>
      <c r="AS71" s="180"/>
      <c r="AT71" s="145" t="str">
        <f t="shared" ref="AT71:AT85" si="2">IF(COUNTBLANK(F71:AS71)=COLUMNS(F71:AS71)," ",IF(SUM(F71:AS71)=0,0,SUM(F71:AS71)))</f>
        <v xml:space="preserve"> </v>
      </c>
      <c r="AU71" s="145" t="str">
        <f t="shared" si="0"/>
        <v xml:space="preserve"> </v>
      </c>
    </row>
    <row r="72" spans="1:47" ht="12" customHeight="1" x14ac:dyDescent="0.25">
      <c r="A72" s="146">
        <f>'Sınıf Listeleri'!J70</f>
        <v>67</v>
      </c>
      <c r="B72" s="144" t="str">
        <f>IF('Sınıf Listeleri'!K70=0," ",'Sınıf Listeleri'!K70)</f>
        <v xml:space="preserve"> </v>
      </c>
      <c r="C72" s="407" t="str">
        <f>IF('Sınıf Listeleri'!L70=0," ",'Sınıf Listeleri'!L70)</f>
        <v xml:space="preserve"> </v>
      </c>
      <c r="D72" s="407"/>
      <c r="E72" s="407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80"/>
      <c r="AA72" s="180"/>
      <c r="AB72" s="180"/>
      <c r="AC72" s="180"/>
      <c r="AD72" s="180"/>
      <c r="AE72" s="180"/>
      <c r="AF72" s="180"/>
      <c r="AG72" s="180"/>
      <c r="AH72" s="180"/>
      <c r="AI72" s="180"/>
      <c r="AJ72" s="180"/>
      <c r="AK72" s="180"/>
      <c r="AL72" s="180"/>
      <c r="AM72" s="180"/>
      <c r="AN72" s="180"/>
      <c r="AO72" s="180"/>
      <c r="AP72" s="180"/>
      <c r="AQ72" s="180"/>
      <c r="AR72" s="180"/>
      <c r="AS72" s="180"/>
      <c r="AT72" s="145" t="str">
        <f t="shared" si="2"/>
        <v xml:space="preserve"> </v>
      </c>
      <c r="AU72" s="145" t="str">
        <f t="shared" si="0"/>
        <v xml:space="preserve"> </v>
      </c>
    </row>
    <row r="73" spans="1:47" ht="12" customHeight="1" x14ac:dyDescent="0.25">
      <c r="A73" s="146">
        <f>'Sınıf Listeleri'!J71</f>
        <v>68</v>
      </c>
      <c r="B73" s="144" t="str">
        <f>IF('Sınıf Listeleri'!K71=0," ",'Sınıf Listeleri'!K71)</f>
        <v xml:space="preserve"> </v>
      </c>
      <c r="C73" s="407" t="str">
        <f>IF('Sınıf Listeleri'!L71=0," ",'Sınıf Listeleri'!L71)</f>
        <v xml:space="preserve"> </v>
      </c>
      <c r="D73" s="407"/>
      <c r="E73" s="407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79"/>
      <c r="Z73" s="180"/>
      <c r="AA73" s="180"/>
      <c r="AB73" s="180"/>
      <c r="AC73" s="180"/>
      <c r="AD73" s="180"/>
      <c r="AE73" s="180"/>
      <c r="AF73" s="180"/>
      <c r="AG73" s="180"/>
      <c r="AH73" s="180"/>
      <c r="AI73" s="180"/>
      <c r="AJ73" s="180"/>
      <c r="AK73" s="180"/>
      <c r="AL73" s="180"/>
      <c r="AM73" s="180"/>
      <c r="AN73" s="180"/>
      <c r="AO73" s="180"/>
      <c r="AP73" s="180"/>
      <c r="AQ73" s="180"/>
      <c r="AR73" s="180"/>
      <c r="AS73" s="180"/>
      <c r="AT73" s="145" t="str">
        <f t="shared" si="2"/>
        <v xml:space="preserve"> </v>
      </c>
      <c r="AU73" s="145" t="str">
        <f t="shared" si="0"/>
        <v xml:space="preserve"> </v>
      </c>
    </row>
    <row r="74" spans="1:47" ht="12" customHeight="1" x14ac:dyDescent="0.25">
      <c r="A74" s="146">
        <f>'Sınıf Listeleri'!J72</f>
        <v>69</v>
      </c>
      <c r="B74" s="144" t="str">
        <f>IF('Sınıf Listeleri'!K72=0," ",'Sınıf Listeleri'!K72)</f>
        <v xml:space="preserve"> </v>
      </c>
      <c r="C74" s="407" t="str">
        <f>IF('Sınıf Listeleri'!L72=0," ",'Sınıf Listeleri'!L72)</f>
        <v xml:space="preserve"> </v>
      </c>
      <c r="D74" s="407"/>
      <c r="E74" s="407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9"/>
      <c r="Z74" s="180"/>
      <c r="AA74" s="180"/>
      <c r="AB74" s="180"/>
      <c r="AC74" s="180"/>
      <c r="AD74" s="180"/>
      <c r="AE74" s="180"/>
      <c r="AF74" s="180"/>
      <c r="AG74" s="180"/>
      <c r="AH74" s="180"/>
      <c r="AI74" s="180"/>
      <c r="AJ74" s="180"/>
      <c r="AK74" s="180"/>
      <c r="AL74" s="180"/>
      <c r="AM74" s="180"/>
      <c r="AN74" s="180"/>
      <c r="AO74" s="180"/>
      <c r="AP74" s="180"/>
      <c r="AQ74" s="180"/>
      <c r="AR74" s="180"/>
      <c r="AS74" s="180"/>
      <c r="AT74" s="145" t="str">
        <f t="shared" si="2"/>
        <v xml:space="preserve"> </v>
      </c>
      <c r="AU74" s="145" t="str">
        <f t="shared" si="0"/>
        <v xml:space="preserve"> </v>
      </c>
    </row>
    <row r="75" spans="1:47" ht="12" customHeight="1" x14ac:dyDescent="0.25">
      <c r="A75" s="146">
        <f>'Sınıf Listeleri'!J73</f>
        <v>70</v>
      </c>
      <c r="B75" s="144" t="str">
        <f>IF('Sınıf Listeleri'!K73=0," ",'Sınıf Listeleri'!K73)</f>
        <v xml:space="preserve"> </v>
      </c>
      <c r="C75" s="407" t="str">
        <f>IF('Sınıf Listeleri'!L73=0," ",'Sınıf Listeleri'!L73)</f>
        <v xml:space="preserve"> </v>
      </c>
      <c r="D75" s="407"/>
      <c r="E75" s="407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80"/>
      <c r="AA75" s="180"/>
      <c r="AB75" s="180"/>
      <c r="AC75" s="180"/>
      <c r="AD75" s="180"/>
      <c r="AE75" s="180"/>
      <c r="AF75" s="180"/>
      <c r="AG75" s="180"/>
      <c r="AH75" s="180"/>
      <c r="AI75" s="180"/>
      <c r="AJ75" s="180"/>
      <c r="AK75" s="180"/>
      <c r="AL75" s="180"/>
      <c r="AM75" s="180"/>
      <c r="AN75" s="180"/>
      <c r="AO75" s="180"/>
      <c r="AP75" s="180"/>
      <c r="AQ75" s="180"/>
      <c r="AR75" s="180"/>
      <c r="AS75" s="180"/>
      <c r="AT75" s="145" t="str">
        <f t="shared" si="2"/>
        <v xml:space="preserve"> </v>
      </c>
      <c r="AU75" s="145" t="str">
        <f t="shared" si="0"/>
        <v xml:space="preserve"> </v>
      </c>
    </row>
    <row r="76" spans="1:47" ht="12" customHeight="1" x14ac:dyDescent="0.25">
      <c r="A76" s="146">
        <f>'Sınıf Listeleri'!J74</f>
        <v>71</v>
      </c>
      <c r="B76" s="144" t="str">
        <f>IF('Sınıf Listeleri'!K74=0," ",'Sınıf Listeleri'!K74)</f>
        <v xml:space="preserve"> </v>
      </c>
      <c r="C76" s="407" t="str">
        <f>IF('Sınıf Listeleri'!L74=0," ",'Sınıf Listeleri'!L74)</f>
        <v xml:space="preserve"> </v>
      </c>
      <c r="D76" s="407"/>
      <c r="E76" s="407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0"/>
      <c r="AO76" s="180"/>
      <c r="AP76" s="180"/>
      <c r="AQ76" s="180"/>
      <c r="AR76" s="180"/>
      <c r="AS76" s="180"/>
      <c r="AT76" s="145" t="str">
        <f t="shared" si="2"/>
        <v xml:space="preserve"> </v>
      </c>
      <c r="AU76" s="145" t="str">
        <f t="shared" si="0"/>
        <v xml:space="preserve"> </v>
      </c>
    </row>
    <row r="77" spans="1:47" ht="12" customHeight="1" x14ac:dyDescent="0.25">
      <c r="A77" s="146">
        <f>'Sınıf Listeleri'!J75</f>
        <v>72</v>
      </c>
      <c r="B77" s="144" t="str">
        <f>IF('Sınıf Listeleri'!K75=0," ",'Sınıf Listeleri'!K75)</f>
        <v xml:space="preserve"> </v>
      </c>
      <c r="C77" s="407" t="str">
        <f>IF('Sınıf Listeleri'!L75=0," ",'Sınıf Listeleri'!L75)</f>
        <v xml:space="preserve"> </v>
      </c>
      <c r="D77" s="407"/>
      <c r="E77" s="407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0"/>
      <c r="AK77" s="180"/>
      <c r="AL77" s="180"/>
      <c r="AM77" s="180"/>
      <c r="AN77" s="180"/>
      <c r="AO77" s="180"/>
      <c r="AP77" s="180"/>
      <c r="AQ77" s="180"/>
      <c r="AR77" s="180"/>
      <c r="AS77" s="180"/>
      <c r="AT77" s="145" t="str">
        <f t="shared" si="2"/>
        <v xml:space="preserve"> </v>
      </c>
      <c r="AU77" s="145" t="str">
        <f t="shared" si="0"/>
        <v xml:space="preserve"> </v>
      </c>
    </row>
    <row r="78" spans="1:47" ht="12" customHeight="1" x14ac:dyDescent="0.25">
      <c r="A78" s="146">
        <f>'Sınıf Listeleri'!J76</f>
        <v>73</v>
      </c>
      <c r="B78" s="144" t="str">
        <f>IF('Sınıf Listeleri'!K76=0," ",'Sınıf Listeleri'!K76)</f>
        <v xml:space="preserve"> </v>
      </c>
      <c r="C78" s="407" t="str">
        <f>IF('Sınıf Listeleri'!L76=0," ",'Sınıf Listeleri'!L76)</f>
        <v xml:space="preserve"> </v>
      </c>
      <c r="D78" s="407"/>
      <c r="E78" s="407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45" t="str">
        <f t="shared" si="2"/>
        <v xml:space="preserve"> </v>
      </c>
      <c r="AU78" s="145" t="str">
        <f t="shared" si="0"/>
        <v xml:space="preserve"> </v>
      </c>
    </row>
    <row r="79" spans="1:47" ht="12" customHeight="1" x14ac:dyDescent="0.25">
      <c r="A79" s="146">
        <f>'Sınıf Listeleri'!J77</f>
        <v>74</v>
      </c>
      <c r="B79" s="144" t="str">
        <f>IF('Sınıf Listeleri'!K77=0," ",'Sınıf Listeleri'!K77)</f>
        <v xml:space="preserve"> </v>
      </c>
      <c r="C79" s="407" t="str">
        <f>IF('Sınıf Listeleri'!L77=0," ",'Sınıf Listeleri'!L77)</f>
        <v xml:space="preserve"> </v>
      </c>
      <c r="D79" s="407"/>
      <c r="E79" s="407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45" t="str">
        <f t="shared" si="2"/>
        <v xml:space="preserve"> </v>
      </c>
      <c r="AU79" s="145" t="str">
        <f t="shared" si="0"/>
        <v xml:space="preserve"> </v>
      </c>
    </row>
    <row r="80" spans="1:47" ht="12" customHeight="1" x14ac:dyDescent="0.25">
      <c r="A80" s="146">
        <f>'Sınıf Listeleri'!J78</f>
        <v>75</v>
      </c>
      <c r="B80" s="144" t="str">
        <f>IF('Sınıf Listeleri'!K78=0," ",'Sınıf Listeleri'!K78)</f>
        <v xml:space="preserve"> </v>
      </c>
      <c r="C80" s="407" t="str">
        <f>IF('Sınıf Listeleri'!L78=0," ",'Sınıf Listeleri'!L78)</f>
        <v xml:space="preserve"> </v>
      </c>
      <c r="D80" s="407"/>
      <c r="E80" s="407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45" t="str">
        <f t="shared" si="2"/>
        <v xml:space="preserve"> </v>
      </c>
      <c r="AU80" s="145" t="str">
        <f t="shared" si="0"/>
        <v xml:space="preserve"> </v>
      </c>
    </row>
    <row r="81" spans="1:47" ht="12" customHeight="1" x14ac:dyDescent="0.25">
      <c r="A81" s="146">
        <f>'Sınıf Listeleri'!J79</f>
        <v>76</v>
      </c>
      <c r="B81" s="144" t="str">
        <f>IF('Sınıf Listeleri'!K79=0," ",'Sınıf Listeleri'!K79)</f>
        <v xml:space="preserve"> </v>
      </c>
      <c r="C81" s="407" t="str">
        <f>IF('Sınıf Listeleri'!L79=0," ",'Sınıf Listeleri'!L79)</f>
        <v xml:space="preserve"> </v>
      </c>
      <c r="D81" s="407"/>
      <c r="E81" s="407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45" t="str">
        <f t="shared" si="2"/>
        <v xml:space="preserve"> </v>
      </c>
      <c r="AU81" s="145"/>
    </row>
    <row r="82" spans="1:47" ht="12" customHeight="1" x14ac:dyDescent="0.25">
      <c r="A82" s="146">
        <f>'Sınıf Listeleri'!J80</f>
        <v>77</v>
      </c>
      <c r="B82" s="144" t="str">
        <f>IF('Sınıf Listeleri'!K80=0," ",'Sınıf Listeleri'!K80)</f>
        <v xml:space="preserve"> </v>
      </c>
      <c r="C82" s="407" t="str">
        <f>IF('Sınıf Listeleri'!L80=0," ",'Sınıf Listeleri'!L80)</f>
        <v xml:space="preserve"> </v>
      </c>
      <c r="D82" s="407"/>
      <c r="E82" s="407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45" t="str">
        <f t="shared" si="2"/>
        <v xml:space="preserve"> </v>
      </c>
      <c r="AU82" s="145"/>
    </row>
    <row r="83" spans="1:47" ht="12" customHeight="1" x14ac:dyDescent="0.25">
      <c r="A83" s="146">
        <f>'Sınıf Listeleri'!J81</f>
        <v>78</v>
      </c>
      <c r="B83" s="144" t="str">
        <f>IF('Sınıf Listeleri'!K81=0," ",'Sınıf Listeleri'!K81)</f>
        <v xml:space="preserve"> </v>
      </c>
      <c r="C83" s="407" t="str">
        <f>IF('Sınıf Listeleri'!L81=0," ",'Sınıf Listeleri'!L81)</f>
        <v xml:space="preserve"> </v>
      </c>
      <c r="D83" s="407"/>
      <c r="E83" s="407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80"/>
      <c r="AA83" s="180"/>
      <c r="AB83" s="180"/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45" t="str">
        <f t="shared" si="2"/>
        <v xml:space="preserve"> </v>
      </c>
      <c r="AU83" s="145" t="str">
        <f t="shared" si="0"/>
        <v xml:space="preserve"> </v>
      </c>
    </row>
    <row r="84" spans="1:47" ht="12" customHeight="1" x14ac:dyDescent="0.25">
      <c r="A84" s="146">
        <f>'Sınıf Listeleri'!J82</f>
        <v>79</v>
      </c>
      <c r="B84" s="144" t="str">
        <f>IF('Sınıf Listeleri'!K82=0," ",'Sınıf Listeleri'!K82)</f>
        <v xml:space="preserve"> </v>
      </c>
      <c r="C84" s="407" t="str">
        <f>IF('Sınıf Listeleri'!L82=0," ",'Sınıf Listeleri'!L82)</f>
        <v xml:space="preserve"> </v>
      </c>
      <c r="D84" s="407"/>
      <c r="E84" s="407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80"/>
      <c r="AA84" s="180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45" t="str">
        <f t="shared" si="2"/>
        <v xml:space="preserve"> </v>
      </c>
      <c r="AU84" s="145" t="str">
        <f t="shared" si="0"/>
        <v xml:space="preserve"> </v>
      </c>
    </row>
    <row r="85" spans="1:47" ht="13.8" x14ac:dyDescent="0.25">
      <c r="A85" s="146">
        <f>'Sınıf Listeleri'!J83</f>
        <v>80</v>
      </c>
      <c r="B85" s="144" t="str">
        <f>IF('Sınıf Listeleri'!K83=0," ",'Sınıf Listeleri'!K83)</f>
        <v xml:space="preserve"> </v>
      </c>
      <c r="C85" s="407" t="str">
        <f>IF('Sınıf Listeleri'!L83=0," ",'Sınıf Listeleri'!L83)</f>
        <v xml:space="preserve"> </v>
      </c>
      <c r="D85" s="407"/>
      <c r="E85" s="407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45" t="str">
        <f t="shared" si="2"/>
        <v xml:space="preserve"> </v>
      </c>
      <c r="AU85" s="145" t="str">
        <f t="shared" si="0"/>
        <v xml:space="preserve"> </v>
      </c>
    </row>
    <row r="86" spans="1:47" ht="13.8" x14ac:dyDescent="0.25">
      <c r="A86" s="444" t="s">
        <v>11</v>
      </c>
      <c r="B86" s="445"/>
      <c r="C86" s="445"/>
      <c r="D86" s="445"/>
      <c r="E86" s="446"/>
      <c r="F86" s="147" t="str">
        <f t="shared" ref="F86:AS86" si="3">F5</f>
        <v xml:space="preserve"> </v>
      </c>
      <c r="G86" s="147" t="str">
        <f t="shared" si="3"/>
        <v xml:space="preserve"> </v>
      </c>
      <c r="H86" s="147" t="str">
        <f t="shared" si="3"/>
        <v xml:space="preserve"> </v>
      </c>
      <c r="I86" s="147" t="str">
        <f t="shared" si="3"/>
        <v xml:space="preserve"> </v>
      </c>
      <c r="J86" s="147" t="str">
        <f t="shared" si="3"/>
        <v xml:space="preserve"> </v>
      </c>
      <c r="K86" s="147" t="str">
        <f t="shared" si="3"/>
        <v xml:space="preserve"> </v>
      </c>
      <c r="L86" s="147" t="str">
        <f t="shared" si="3"/>
        <v xml:space="preserve"> </v>
      </c>
      <c r="M86" s="147" t="str">
        <f t="shared" si="3"/>
        <v xml:space="preserve"> </v>
      </c>
      <c r="N86" s="147" t="str">
        <f t="shared" si="3"/>
        <v xml:space="preserve"> </v>
      </c>
      <c r="O86" s="147" t="str">
        <f t="shared" si="3"/>
        <v xml:space="preserve"> </v>
      </c>
      <c r="P86" s="147" t="str">
        <f t="shared" si="3"/>
        <v xml:space="preserve"> </v>
      </c>
      <c r="Q86" s="147" t="str">
        <f t="shared" si="3"/>
        <v xml:space="preserve"> </v>
      </c>
      <c r="R86" s="147" t="str">
        <f t="shared" si="3"/>
        <v xml:space="preserve"> </v>
      </c>
      <c r="S86" s="147" t="str">
        <f t="shared" si="3"/>
        <v xml:space="preserve"> </v>
      </c>
      <c r="T86" s="147" t="str">
        <f t="shared" si="3"/>
        <v xml:space="preserve"> </v>
      </c>
      <c r="U86" s="147" t="str">
        <f t="shared" si="3"/>
        <v xml:space="preserve"> </v>
      </c>
      <c r="V86" s="147" t="str">
        <f t="shared" si="3"/>
        <v xml:space="preserve"> </v>
      </c>
      <c r="W86" s="147" t="str">
        <f t="shared" si="3"/>
        <v xml:space="preserve"> </v>
      </c>
      <c r="X86" s="147" t="str">
        <f t="shared" si="3"/>
        <v xml:space="preserve"> </v>
      </c>
      <c r="Y86" s="147" t="str">
        <f t="shared" si="3"/>
        <v xml:space="preserve"> </v>
      </c>
      <c r="Z86" s="148" t="str">
        <f t="shared" si="3"/>
        <v xml:space="preserve"> </v>
      </c>
      <c r="AA86" s="148" t="str">
        <f t="shared" si="3"/>
        <v xml:space="preserve"> </v>
      </c>
      <c r="AB86" s="148" t="str">
        <f t="shared" si="3"/>
        <v xml:space="preserve"> </v>
      </c>
      <c r="AC86" s="148" t="str">
        <f t="shared" si="3"/>
        <v xml:space="preserve"> </v>
      </c>
      <c r="AD86" s="148" t="str">
        <f t="shared" si="3"/>
        <v xml:space="preserve"> </v>
      </c>
      <c r="AE86" s="148" t="str">
        <f t="shared" si="3"/>
        <v xml:space="preserve"> </v>
      </c>
      <c r="AF86" s="148" t="str">
        <f t="shared" si="3"/>
        <v xml:space="preserve"> </v>
      </c>
      <c r="AG86" s="148" t="str">
        <f t="shared" si="3"/>
        <v xml:space="preserve"> </v>
      </c>
      <c r="AH86" s="148" t="str">
        <f t="shared" si="3"/>
        <v xml:space="preserve"> </v>
      </c>
      <c r="AI86" s="148" t="str">
        <f t="shared" si="3"/>
        <v xml:space="preserve"> </v>
      </c>
      <c r="AJ86" s="148" t="str">
        <f t="shared" si="3"/>
        <v xml:space="preserve"> </v>
      </c>
      <c r="AK86" s="148" t="str">
        <f t="shared" si="3"/>
        <v xml:space="preserve"> </v>
      </c>
      <c r="AL86" s="148" t="str">
        <f t="shared" si="3"/>
        <v xml:space="preserve"> </v>
      </c>
      <c r="AM86" s="148" t="str">
        <f t="shared" si="3"/>
        <v xml:space="preserve"> </v>
      </c>
      <c r="AN86" s="148" t="str">
        <f t="shared" si="3"/>
        <v xml:space="preserve"> </v>
      </c>
      <c r="AO86" s="148" t="str">
        <f t="shared" si="3"/>
        <v xml:space="preserve"> </v>
      </c>
      <c r="AP86" s="148" t="str">
        <f t="shared" si="3"/>
        <v xml:space="preserve"> </v>
      </c>
      <c r="AQ86" s="148" t="str">
        <f t="shared" si="3"/>
        <v xml:space="preserve"> </v>
      </c>
      <c r="AR86" s="148" t="str">
        <f t="shared" si="3"/>
        <v xml:space="preserve"> </v>
      </c>
      <c r="AS86" s="148" t="str">
        <f t="shared" si="3"/>
        <v xml:space="preserve"> </v>
      </c>
      <c r="AT86" s="149"/>
      <c r="AU86" s="149"/>
    </row>
    <row r="87" spans="1:47" ht="13.8" x14ac:dyDescent="0.25">
      <c r="A87" s="447" t="s">
        <v>38</v>
      </c>
      <c r="B87" s="447"/>
      <c r="C87" s="447"/>
      <c r="D87" s="447"/>
      <c r="E87" s="447"/>
      <c r="F87" s="150" t="str">
        <f t="shared" ref="F87:AS87" si="4">IF(COUNTBLANK(F6:F85)=ROWS(F6:F85)," ",SUM(F6:F85))</f>
        <v xml:space="preserve"> </v>
      </c>
      <c r="G87" s="150" t="str">
        <f t="shared" si="4"/>
        <v xml:space="preserve"> </v>
      </c>
      <c r="H87" s="150" t="str">
        <f t="shared" si="4"/>
        <v xml:space="preserve"> </v>
      </c>
      <c r="I87" s="150" t="str">
        <f t="shared" si="4"/>
        <v xml:space="preserve"> </v>
      </c>
      <c r="J87" s="150" t="str">
        <f t="shared" si="4"/>
        <v xml:space="preserve"> </v>
      </c>
      <c r="K87" s="150" t="str">
        <f t="shared" si="4"/>
        <v xml:space="preserve"> </v>
      </c>
      <c r="L87" s="150" t="str">
        <f t="shared" si="4"/>
        <v xml:space="preserve"> </v>
      </c>
      <c r="M87" s="150" t="str">
        <f t="shared" si="4"/>
        <v xml:space="preserve"> </v>
      </c>
      <c r="N87" s="150" t="str">
        <f t="shared" si="4"/>
        <v xml:space="preserve"> </v>
      </c>
      <c r="O87" s="150" t="str">
        <f t="shared" si="4"/>
        <v xml:space="preserve"> </v>
      </c>
      <c r="P87" s="150" t="str">
        <f t="shared" si="4"/>
        <v xml:space="preserve"> </v>
      </c>
      <c r="Q87" s="150" t="str">
        <f t="shared" si="4"/>
        <v xml:space="preserve"> </v>
      </c>
      <c r="R87" s="150" t="str">
        <f t="shared" si="4"/>
        <v xml:space="preserve"> </v>
      </c>
      <c r="S87" s="150" t="str">
        <f t="shared" si="4"/>
        <v xml:space="preserve"> </v>
      </c>
      <c r="T87" s="150" t="str">
        <f t="shared" si="4"/>
        <v xml:space="preserve"> </v>
      </c>
      <c r="U87" s="150" t="str">
        <f t="shared" si="4"/>
        <v xml:space="preserve"> </v>
      </c>
      <c r="V87" s="150" t="str">
        <f t="shared" si="4"/>
        <v xml:space="preserve"> </v>
      </c>
      <c r="W87" s="150" t="str">
        <f t="shared" si="4"/>
        <v xml:space="preserve"> </v>
      </c>
      <c r="X87" s="150" t="str">
        <f t="shared" si="4"/>
        <v xml:space="preserve"> </v>
      </c>
      <c r="Y87" s="150" t="str">
        <f t="shared" si="4"/>
        <v xml:space="preserve"> </v>
      </c>
      <c r="Z87" s="150" t="str">
        <f t="shared" si="4"/>
        <v xml:space="preserve"> </v>
      </c>
      <c r="AA87" s="150" t="str">
        <f t="shared" si="4"/>
        <v xml:space="preserve"> </v>
      </c>
      <c r="AB87" s="150" t="str">
        <f t="shared" si="4"/>
        <v xml:space="preserve"> </v>
      </c>
      <c r="AC87" s="150" t="str">
        <f t="shared" si="4"/>
        <v xml:space="preserve"> </v>
      </c>
      <c r="AD87" s="150" t="str">
        <f t="shared" si="4"/>
        <v xml:space="preserve"> </v>
      </c>
      <c r="AE87" s="150" t="str">
        <f t="shared" si="4"/>
        <v xml:space="preserve"> </v>
      </c>
      <c r="AF87" s="150" t="str">
        <f t="shared" si="4"/>
        <v xml:space="preserve"> </v>
      </c>
      <c r="AG87" s="150" t="str">
        <f t="shared" si="4"/>
        <v xml:space="preserve"> </v>
      </c>
      <c r="AH87" s="150" t="str">
        <f t="shared" si="4"/>
        <v xml:space="preserve"> </v>
      </c>
      <c r="AI87" s="150" t="str">
        <f t="shared" si="4"/>
        <v xml:space="preserve"> </v>
      </c>
      <c r="AJ87" s="150" t="str">
        <f t="shared" si="4"/>
        <v xml:space="preserve"> </v>
      </c>
      <c r="AK87" s="150" t="str">
        <f t="shared" si="4"/>
        <v xml:space="preserve"> </v>
      </c>
      <c r="AL87" s="150" t="str">
        <f t="shared" si="4"/>
        <v xml:space="preserve"> </v>
      </c>
      <c r="AM87" s="150" t="str">
        <f t="shared" si="4"/>
        <v xml:space="preserve"> </v>
      </c>
      <c r="AN87" s="150" t="str">
        <f t="shared" si="4"/>
        <v xml:space="preserve"> </v>
      </c>
      <c r="AO87" s="150" t="str">
        <f t="shared" si="4"/>
        <v xml:space="preserve"> </v>
      </c>
      <c r="AP87" s="150" t="str">
        <f t="shared" si="4"/>
        <v xml:space="preserve"> </v>
      </c>
      <c r="AQ87" s="150" t="str">
        <f t="shared" si="4"/>
        <v xml:space="preserve"> </v>
      </c>
      <c r="AR87" s="150" t="str">
        <f t="shared" si="4"/>
        <v xml:space="preserve"> </v>
      </c>
      <c r="AS87" s="150" t="str">
        <f t="shared" si="4"/>
        <v xml:space="preserve"> </v>
      </c>
      <c r="AT87" s="151"/>
      <c r="AU87" s="152"/>
    </row>
    <row r="88" spans="1:47" x14ac:dyDescent="0.25">
      <c r="A88" s="431" t="s">
        <v>39</v>
      </c>
      <c r="B88" s="431"/>
      <c r="C88" s="431"/>
      <c r="D88" s="431"/>
      <c r="E88" s="431"/>
      <c r="F88" s="153" t="str">
        <f t="shared" ref="F88:AS88" si="5">IF(COUNTBLANK(F6:F85)=ROWS(F6:F85)," ",AVERAGE(F6:F85))</f>
        <v xml:space="preserve"> </v>
      </c>
      <c r="G88" s="153" t="str">
        <f t="shared" si="5"/>
        <v xml:space="preserve"> </v>
      </c>
      <c r="H88" s="153" t="str">
        <f t="shared" si="5"/>
        <v xml:space="preserve"> </v>
      </c>
      <c r="I88" s="153" t="str">
        <f t="shared" si="5"/>
        <v xml:space="preserve"> </v>
      </c>
      <c r="J88" s="153" t="str">
        <f t="shared" si="5"/>
        <v xml:space="preserve"> </v>
      </c>
      <c r="K88" s="153" t="str">
        <f t="shared" si="5"/>
        <v xml:space="preserve"> </v>
      </c>
      <c r="L88" s="153" t="str">
        <f t="shared" si="5"/>
        <v xml:space="preserve"> </v>
      </c>
      <c r="M88" s="153" t="str">
        <f t="shared" si="5"/>
        <v xml:space="preserve"> </v>
      </c>
      <c r="N88" s="153" t="str">
        <f t="shared" si="5"/>
        <v xml:space="preserve"> </v>
      </c>
      <c r="O88" s="153" t="str">
        <f t="shared" si="5"/>
        <v xml:space="preserve"> </v>
      </c>
      <c r="P88" s="153" t="str">
        <f t="shared" si="5"/>
        <v xml:space="preserve"> </v>
      </c>
      <c r="Q88" s="153" t="str">
        <f t="shared" si="5"/>
        <v xml:space="preserve"> </v>
      </c>
      <c r="R88" s="153" t="str">
        <f t="shared" si="5"/>
        <v xml:space="preserve"> </v>
      </c>
      <c r="S88" s="153" t="str">
        <f t="shared" si="5"/>
        <v xml:space="preserve"> </v>
      </c>
      <c r="T88" s="153" t="str">
        <f t="shared" si="5"/>
        <v xml:space="preserve"> </v>
      </c>
      <c r="U88" s="153" t="str">
        <f t="shared" si="5"/>
        <v xml:space="preserve"> </v>
      </c>
      <c r="V88" s="153" t="str">
        <f t="shared" si="5"/>
        <v xml:space="preserve"> </v>
      </c>
      <c r="W88" s="153" t="str">
        <f t="shared" si="5"/>
        <v xml:space="preserve"> </v>
      </c>
      <c r="X88" s="153" t="str">
        <f t="shared" si="5"/>
        <v xml:space="preserve"> </v>
      </c>
      <c r="Y88" s="153" t="str">
        <f t="shared" si="5"/>
        <v xml:space="preserve"> </v>
      </c>
      <c r="Z88" s="153" t="str">
        <f t="shared" si="5"/>
        <v xml:space="preserve"> </v>
      </c>
      <c r="AA88" s="153" t="str">
        <f t="shared" si="5"/>
        <v xml:space="preserve"> </v>
      </c>
      <c r="AB88" s="153" t="str">
        <f t="shared" si="5"/>
        <v xml:space="preserve"> </v>
      </c>
      <c r="AC88" s="153" t="str">
        <f t="shared" si="5"/>
        <v xml:space="preserve"> </v>
      </c>
      <c r="AD88" s="153" t="str">
        <f t="shared" si="5"/>
        <v xml:space="preserve"> </v>
      </c>
      <c r="AE88" s="153" t="str">
        <f t="shared" si="5"/>
        <v xml:space="preserve"> </v>
      </c>
      <c r="AF88" s="153" t="str">
        <f t="shared" si="5"/>
        <v xml:space="preserve"> </v>
      </c>
      <c r="AG88" s="153" t="str">
        <f t="shared" si="5"/>
        <v xml:space="preserve"> </v>
      </c>
      <c r="AH88" s="153" t="str">
        <f t="shared" si="5"/>
        <v xml:space="preserve"> </v>
      </c>
      <c r="AI88" s="153" t="str">
        <f t="shared" si="5"/>
        <v xml:space="preserve"> </v>
      </c>
      <c r="AJ88" s="153" t="str">
        <f t="shared" si="5"/>
        <v xml:space="preserve"> </v>
      </c>
      <c r="AK88" s="153" t="str">
        <f t="shared" si="5"/>
        <v xml:space="preserve"> </v>
      </c>
      <c r="AL88" s="153" t="str">
        <f t="shared" si="5"/>
        <v xml:space="preserve"> </v>
      </c>
      <c r="AM88" s="153" t="str">
        <f t="shared" si="5"/>
        <v xml:space="preserve"> </v>
      </c>
      <c r="AN88" s="153" t="str">
        <f t="shared" si="5"/>
        <v xml:space="preserve"> </v>
      </c>
      <c r="AO88" s="153" t="str">
        <f t="shared" si="5"/>
        <v xml:space="preserve"> </v>
      </c>
      <c r="AP88" s="153" t="str">
        <f t="shared" si="5"/>
        <v xml:space="preserve"> </v>
      </c>
      <c r="AQ88" s="153" t="str">
        <f t="shared" si="5"/>
        <v xml:space="preserve"> </v>
      </c>
      <c r="AR88" s="153" t="str">
        <f t="shared" si="5"/>
        <v xml:space="preserve"> </v>
      </c>
      <c r="AS88" s="153" t="str">
        <f t="shared" si="5"/>
        <v xml:space="preserve"> </v>
      </c>
      <c r="AT88" s="154" t="str">
        <f>IF(COUNTIF(AT6:AT85," ")=ROWS(AT6:AT85)," ",AVERAGE(AT6:AT85))</f>
        <v xml:space="preserve"> </v>
      </c>
      <c r="AU88" s="155">
        <f>IF(COUNTIF(AU6:AU85," ")=ROWS(AU6:AU85)," ",AVERAGE(AU6:AU85))</f>
        <v>0</v>
      </c>
    </row>
    <row r="89" spans="1:47" x14ac:dyDescent="0.25">
      <c r="A89" s="431" t="s">
        <v>115</v>
      </c>
      <c r="B89" s="431"/>
      <c r="C89" s="431"/>
      <c r="D89" s="431"/>
      <c r="E89" s="431"/>
      <c r="F89" s="156" t="str">
        <f t="shared" ref="F89:AS89" si="6">IF(COUNTBLANK(F6:F85)=ROWS(F6:F85)," ",IF(COUNTIF(F6:F85,F4)=0,"YOK",COUNTIF(F6:F85,F4)))</f>
        <v xml:space="preserve"> </v>
      </c>
      <c r="G89" s="156" t="str">
        <f t="shared" si="6"/>
        <v xml:space="preserve"> </v>
      </c>
      <c r="H89" s="156" t="str">
        <f t="shared" si="6"/>
        <v xml:space="preserve"> </v>
      </c>
      <c r="I89" s="156" t="str">
        <f t="shared" si="6"/>
        <v xml:space="preserve"> </v>
      </c>
      <c r="J89" s="156" t="str">
        <f t="shared" si="6"/>
        <v xml:space="preserve"> </v>
      </c>
      <c r="K89" s="156" t="str">
        <f t="shared" si="6"/>
        <v xml:space="preserve"> </v>
      </c>
      <c r="L89" s="156" t="str">
        <f t="shared" si="6"/>
        <v xml:space="preserve"> </v>
      </c>
      <c r="M89" s="156" t="str">
        <f t="shared" si="6"/>
        <v xml:space="preserve"> </v>
      </c>
      <c r="N89" s="156" t="str">
        <f t="shared" si="6"/>
        <v xml:space="preserve"> </v>
      </c>
      <c r="O89" s="156" t="str">
        <f t="shared" si="6"/>
        <v xml:space="preserve"> </v>
      </c>
      <c r="P89" s="156" t="str">
        <f t="shared" si="6"/>
        <v xml:space="preserve"> </v>
      </c>
      <c r="Q89" s="156" t="str">
        <f t="shared" si="6"/>
        <v xml:space="preserve"> </v>
      </c>
      <c r="R89" s="156" t="str">
        <f t="shared" si="6"/>
        <v xml:space="preserve"> </v>
      </c>
      <c r="S89" s="156" t="str">
        <f t="shared" si="6"/>
        <v xml:space="preserve"> </v>
      </c>
      <c r="T89" s="156" t="str">
        <f t="shared" si="6"/>
        <v xml:space="preserve"> </v>
      </c>
      <c r="U89" s="156" t="str">
        <f t="shared" si="6"/>
        <v xml:space="preserve"> </v>
      </c>
      <c r="V89" s="156" t="str">
        <f t="shared" si="6"/>
        <v xml:space="preserve"> </v>
      </c>
      <c r="W89" s="156" t="str">
        <f t="shared" si="6"/>
        <v xml:space="preserve"> </v>
      </c>
      <c r="X89" s="156" t="str">
        <f t="shared" si="6"/>
        <v xml:space="preserve"> </v>
      </c>
      <c r="Y89" s="156" t="str">
        <f t="shared" si="6"/>
        <v xml:space="preserve"> </v>
      </c>
      <c r="Z89" s="156" t="str">
        <f t="shared" si="6"/>
        <v xml:space="preserve"> </v>
      </c>
      <c r="AA89" s="156" t="str">
        <f t="shared" si="6"/>
        <v xml:space="preserve"> </v>
      </c>
      <c r="AB89" s="156" t="str">
        <f t="shared" si="6"/>
        <v xml:space="preserve"> </v>
      </c>
      <c r="AC89" s="156" t="str">
        <f t="shared" si="6"/>
        <v xml:space="preserve"> </v>
      </c>
      <c r="AD89" s="156" t="str">
        <f t="shared" si="6"/>
        <v xml:space="preserve"> </v>
      </c>
      <c r="AE89" s="156" t="str">
        <f t="shared" si="6"/>
        <v xml:space="preserve"> </v>
      </c>
      <c r="AF89" s="156" t="str">
        <f t="shared" si="6"/>
        <v xml:space="preserve"> </v>
      </c>
      <c r="AG89" s="156" t="str">
        <f t="shared" si="6"/>
        <v xml:space="preserve"> </v>
      </c>
      <c r="AH89" s="156" t="str">
        <f t="shared" si="6"/>
        <v xml:space="preserve"> </v>
      </c>
      <c r="AI89" s="156" t="str">
        <f t="shared" si="6"/>
        <v xml:space="preserve"> </v>
      </c>
      <c r="AJ89" s="156" t="str">
        <f t="shared" si="6"/>
        <v xml:space="preserve"> </v>
      </c>
      <c r="AK89" s="156" t="str">
        <f t="shared" si="6"/>
        <v xml:space="preserve"> </v>
      </c>
      <c r="AL89" s="156" t="str">
        <f t="shared" si="6"/>
        <v xml:space="preserve"> </v>
      </c>
      <c r="AM89" s="156" t="str">
        <f t="shared" si="6"/>
        <v xml:space="preserve"> </v>
      </c>
      <c r="AN89" s="156" t="str">
        <f t="shared" si="6"/>
        <v xml:space="preserve"> </v>
      </c>
      <c r="AO89" s="156" t="str">
        <f t="shared" si="6"/>
        <v xml:space="preserve"> </v>
      </c>
      <c r="AP89" s="156" t="str">
        <f t="shared" si="6"/>
        <v xml:space="preserve"> </v>
      </c>
      <c r="AQ89" s="156" t="str">
        <f t="shared" si="6"/>
        <v xml:space="preserve"> </v>
      </c>
      <c r="AR89" s="156" t="str">
        <f t="shared" si="6"/>
        <v xml:space="preserve"> </v>
      </c>
      <c r="AS89" s="156" t="str">
        <f t="shared" si="6"/>
        <v xml:space="preserve"> </v>
      </c>
      <c r="AT89" s="154"/>
      <c r="AU89" s="157"/>
    </row>
    <row r="90" spans="1:47" ht="27" customHeight="1" x14ac:dyDescent="0.25">
      <c r="A90" s="431" t="s">
        <v>116</v>
      </c>
      <c r="B90" s="431"/>
      <c r="C90" s="431"/>
      <c r="D90" s="431"/>
      <c r="E90" s="431"/>
      <c r="F90" s="158" t="str">
        <f t="shared" ref="F90:AS90" si="7">IF(COUNTBLANK(F6:F85)=ROWS(F6:F85)," ",IF(F89="YOK",0,100*F89/COUNTA(F6:F85)))</f>
        <v xml:space="preserve"> </v>
      </c>
      <c r="G90" s="158" t="str">
        <f t="shared" si="7"/>
        <v xml:space="preserve"> </v>
      </c>
      <c r="H90" s="158" t="str">
        <f t="shared" si="7"/>
        <v xml:space="preserve"> </v>
      </c>
      <c r="I90" s="158" t="str">
        <f t="shared" si="7"/>
        <v xml:space="preserve"> </v>
      </c>
      <c r="J90" s="158" t="str">
        <f t="shared" si="7"/>
        <v xml:space="preserve"> </v>
      </c>
      <c r="K90" s="158" t="str">
        <f t="shared" si="7"/>
        <v xml:space="preserve"> </v>
      </c>
      <c r="L90" s="158" t="str">
        <f t="shared" si="7"/>
        <v xml:space="preserve"> </v>
      </c>
      <c r="M90" s="158" t="str">
        <f t="shared" si="7"/>
        <v xml:space="preserve"> </v>
      </c>
      <c r="N90" s="158" t="str">
        <f t="shared" si="7"/>
        <v xml:space="preserve"> </v>
      </c>
      <c r="O90" s="158" t="str">
        <f t="shared" si="7"/>
        <v xml:space="preserve"> </v>
      </c>
      <c r="P90" s="158" t="str">
        <f t="shared" si="7"/>
        <v xml:space="preserve"> </v>
      </c>
      <c r="Q90" s="158" t="str">
        <f t="shared" si="7"/>
        <v xml:space="preserve"> </v>
      </c>
      <c r="R90" s="158" t="str">
        <f t="shared" si="7"/>
        <v xml:space="preserve"> </v>
      </c>
      <c r="S90" s="158" t="str">
        <f t="shared" si="7"/>
        <v xml:space="preserve"> </v>
      </c>
      <c r="T90" s="158" t="str">
        <f t="shared" si="7"/>
        <v xml:space="preserve"> </v>
      </c>
      <c r="U90" s="158" t="str">
        <f t="shared" si="7"/>
        <v xml:space="preserve"> </v>
      </c>
      <c r="V90" s="158" t="str">
        <f t="shared" si="7"/>
        <v xml:space="preserve"> </v>
      </c>
      <c r="W90" s="158" t="str">
        <f t="shared" si="7"/>
        <v xml:space="preserve"> </v>
      </c>
      <c r="X90" s="158" t="str">
        <f t="shared" si="7"/>
        <v xml:space="preserve"> </v>
      </c>
      <c r="Y90" s="158" t="str">
        <f t="shared" si="7"/>
        <v xml:space="preserve"> </v>
      </c>
      <c r="Z90" s="158" t="str">
        <f t="shared" si="7"/>
        <v xml:space="preserve"> </v>
      </c>
      <c r="AA90" s="158" t="str">
        <f t="shared" si="7"/>
        <v xml:space="preserve"> </v>
      </c>
      <c r="AB90" s="158" t="str">
        <f t="shared" si="7"/>
        <v xml:space="preserve"> </v>
      </c>
      <c r="AC90" s="158" t="str">
        <f t="shared" si="7"/>
        <v xml:space="preserve"> </v>
      </c>
      <c r="AD90" s="158" t="str">
        <f t="shared" si="7"/>
        <v xml:space="preserve"> </v>
      </c>
      <c r="AE90" s="158" t="str">
        <f t="shared" si="7"/>
        <v xml:space="preserve"> </v>
      </c>
      <c r="AF90" s="158" t="str">
        <f t="shared" si="7"/>
        <v xml:space="preserve"> </v>
      </c>
      <c r="AG90" s="158" t="str">
        <f t="shared" si="7"/>
        <v xml:space="preserve"> </v>
      </c>
      <c r="AH90" s="158" t="str">
        <f t="shared" si="7"/>
        <v xml:space="preserve"> </v>
      </c>
      <c r="AI90" s="158" t="str">
        <f t="shared" si="7"/>
        <v xml:space="preserve"> </v>
      </c>
      <c r="AJ90" s="158" t="str">
        <f t="shared" si="7"/>
        <v xml:space="preserve"> </v>
      </c>
      <c r="AK90" s="158" t="str">
        <f t="shared" si="7"/>
        <v xml:space="preserve"> </v>
      </c>
      <c r="AL90" s="158" t="str">
        <f t="shared" si="7"/>
        <v xml:space="preserve"> </v>
      </c>
      <c r="AM90" s="158" t="str">
        <f t="shared" si="7"/>
        <v xml:space="preserve"> </v>
      </c>
      <c r="AN90" s="158" t="str">
        <f t="shared" si="7"/>
        <v xml:space="preserve"> </v>
      </c>
      <c r="AO90" s="158" t="str">
        <f t="shared" si="7"/>
        <v xml:space="preserve"> </v>
      </c>
      <c r="AP90" s="158" t="str">
        <f t="shared" si="7"/>
        <v xml:space="preserve"> </v>
      </c>
      <c r="AQ90" s="158" t="str">
        <f t="shared" si="7"/>
        <v xml:space="preserve"> </v>
      </c>
      <c r="AR90" s="158" t="str">
        <f t="shared" si="7"/>
        <v xml:space="preserve"> </v>
      </c>
      <c r="AS90" s="158" t="str">
        <f t="shared" si="7"/>
        <v xml:space="preserve"> </v>
      </c>
      <c r="AT90" s="432"/>
      <c r="AU90" s="433"/>
    </row>
    <row r="91" spans="1:47" ht="9.75" customHeight="1" x14ac:dyDescent="0.25">
      <c r="A91" s="431"/>
      <c r="B91" s="431"/>
      <c r="C91" s="431"/>
      <c r="D91" s="431"/>
      <c r="E91" s="431"/>
      <c r="F91" s="159" t="str">
        <f>IF(F90&lt;&gt;" ","%"," ")</f>
        <v xml:space="preserve"> </v>
      </c>
      <c r="G91" s="159" t="str">
        <f t="shared" ref="G91:AS91" si="8">IF(G90&lt;&gt;" ","%"," ")</f>
        <v xml:space="preserve"> </v>
      </c>
      <c r="H91" s="159" t="str">
        <f t="shared" si="8"/>
        <v xml:space="preserve"> </v>
      </c>
      <c r="I91" s="159" t="str">
        <f t="shared" si="8"/>
        <v xml:space="preserve"> </v>
      </c>
      <c r="J91" s="159" t="str">
        <f t="shared" si="8"/>
        <v xml:space="preserve"> </v>
      </c>
      <c r="K91" s="159" t="str">
        <f t="shared" si="8"/>
        <v xml:space="preserve"> </v>
      </c>
      <c r="L91" s="159" t="str">
        <f t="shared" si="8"/>
        <v xml:space="preserve"> </v>
      </c>
      <c r="M91" s="159" t="str">
        <f t="shared" si="8"/>
        <v xml:space="preserve"> </v>
      </c>
      <c r="N91" s="159" t="str">
        <f t="shared" si="8"/>
        <v xml:space="preserve"> </v>
      </c>
      <c r="O91" s="159" t="str">
        <f t="shared" si="8"/>
        <v xml:space="preserve"> </v>
      </c>
      <c r="P91" s="159" t="str">
        <f t="shared" si="8"/>
        <v xml:space="preserve"> </v>
      </c>
      <c r="Q91" s="159" t="str">
        <f t="shared" si="8"/>
        <v xml:space="preserve"> </v>
      </c>
      <c r="R91" s="159" t="str">
        <f t="shared" si="8"/>
        <v xml:space="preserve"> </v>
      </c>
      <c r="S91" s="159" t="str">
        <f t="shared" si="8"/>
        <v xml:space="preserve"> </v>
      </c>
      <c r="T91" s="159" t="str">
        <f t="shared" si="8"/>
        <v xml:space="preserve"> </v>
      </c>
      <c r="U91" s="159" t="str">
        <f t="shared" si="8"/>
        <v xml:space="preserve"> </v>
      </c>
      <c r="V91" s="159" t="str">
        <f t="shared" si="8"/>
        <v xml:space="preserve"> </v>
      </c>
      <c r="W91" s="159" t="str">
        <f t="shared" si="8"/>
        <v xml:space="preserve"> </v>
      </c>
      <c r="X91" s="159" t="str">
        <f t="shared" si="8"/>
        <v xml:space="preserve"> </v>
      </c>
      <c r="Y91" s="159" t="str">
        <f t="shared" si="8"/>
        <v xml:space="preserve"> </v>
      </c>
      <c r="Z91" s="159" t="str">
        <f t="shared" si="8"/>
        <v xml:space="preserve"> </v>
      </c>
      <c r="AA91" s="159" t="str">
        <f t="shared" si="8"/>
        <v xml:space="preserve"> </v>
      </c>
      <c r="AB91" s="159" t="str">
        <f t="shared" si="8"/>
        <v xml:space="preserve"> </v>
      </c>
      <c r="AC91" s="159" t="str">
        <f t="shared" si="8"/>
        <v xml:space="preserve"> </v>
      </c>
      <c r="AD91" s="159" t="str">
        <f t="shared" si="8"/>
        <v xml:space="preserve"> </v>
      </c>
      <c r="AE91" s="159" t="str">
        <f t="shared" si="8"/>
        <v xml:space="preserve"> </v>
      </c>
      <c r="AF91" s="159" t="str">
        <f t="shared" si="8"/>
        <v xml:space="preserve"> </v>
      </c>
      <c r="AG91" s="159" t="str">
        <f t="shared" si="8"/>
        <v xml:space="preserve"> </v>
      </c>
      <c r="AH91" s="159" t="str">
        <f t="shared" si="8"/>
        <v xml:space="preserve"> </v>
      </c>
      <c r="AI91" s="159" t="str">
        <f t="shared" si="8"/>
        <v xml:space="preserve"> </v>
      </c>
      <c r="AJ91" s="159" t="str">
        <f t="shared" si="8"/>
        <v xml:space="preserve"> </v>
      </c>
      <c r="AK91" s="159" t="str">
        <f t="shared" si="8"/>
        <v xml:space="preserve"> </v>
      </c>
      <c r="AL91" s="159" t="str">
        <f t="shared" si="8"/>
        <v xml:space="preserve"> </v>
      </c>
      <c r="AM91" s="159" t="str">
        <f t="shared" si="8"/>
        <v xml:space="preserve"> </v>
      </c>
      <c r="AN91" s="159" t="str">
        <f t="shared" si="8"/>
        <v xml:space="preserve"> </v>
      </c>
      <c r="AO91" s="159" t="str">
        <f t="shared" si="8"/>
        <v xml:space="preserve"> </v>
      </c>
      <c r="AP91" s="159" t="str">
        <f t="shared" si="8"/>
        <v xml:space="preserve"> </v>
      </c>
      <c r="AQ91" s="159" t="str">
        <f t="shared" si="8"/>
        <v xml:space="preserve"> </v>
      </c>
      <c r="AR91" s="159" t="str">
        <f t="shared" si="8"/>
        <v xml:space="preserve"> </v>
      </c>
      <c r="AS91" s="159" t="str">
        <f t="shared" si="8"/>
        <v xml:space="preserve"> </v>
      </c>
      <c r="AT91" s="432"/>
      <c r="AU91" s="433"/>
    </row>
    <row r="92" spans="1:47" x14ac:dyDescent="0.25">
      <c r="A92" s="431" t="s">
        <v>117</v>
      </c>
      <c r="B92" s="431"/>
      <c r="C92" s="431"/>
      <c r="D92" s="431"/>
      <c r="E92" s="431"/>
      <c r="F92" s="156" t="str">
        <f t="shared" ref="F92:AS92" si="9">IF(COUNTBLANK(F6:F85)=ROWS(F6:F85)," ",IF(COUNTIF(F6:F85,0)=0,"YOK",COUNTIF(F6:F85,0)))</f>
        <v xml:space="preserve"> </v>
      </c>
      <c r="G92" s="156" t="str">
        <f t="shared" si="9"/>
        <v xml:space="preserve"> </v>
      </c>
      <c r="H92" s="156" t="str">
        <f t="shared" si="9"/>
        <v xml:space="preserve"> </v>
      </c>
      <c r="I92" s="156" t="str">
        <f t="shared" si="9"/>
        <v xml:space="preserve"> </v>
      </c>
      <c r="J92" s="156" t="str">
        <f t="shared" si="9"/>
        <v xml:space="preserve"> </v>
      </c>
      <c r="K92" s="156" t="str">
        <f t="shared" si="9"/>
        <v xml:space="preserve"> </v>
      </c>
      <c r="L92" s="156" t="str">
        <f t="shared" si="9"/>
        <v xml:space="preserve"> </v>
      </c>
      <c r="M92" s="156" t="str">
        <f t="shared" si="9"/>
        <v xml:space="preserve"> </v>
      </c>
      <c r="N92" s="156" t="str">
        <f t="shared" si="9"/>
        <v xml:space="preserve"> </v>
      </c>
      <c r="O92" s="156" t="str">
        <f t="shared" si="9"/>
        <v xml:space="preserve"> </v>
      </c>
      <c r="P92" s="156" t="str">
        <f t="shared" si="9"/>
        <v xml:space="preserve"> </v>
      </c>
      <c r="Q92" s="156" t="str">
        <f t="shared" si="9"/>
        <v xml:space="preserve"> </v>
      </c>
      <c r="R92" s="156" t="str">
        <f t="shared" si="9"/>
        <v xml:space="preserve"> </v>
      </c>
      <c r="S92" s="156" t="str">
        <f t="shared" si="9"/>
        <v xml:space="preserve"> </v>
      </c>
      <c r="T92" s="156" t="str">
        <f t="shared" si="9"/>
        <v xml:space="preserve"> </v>
      </c>
      <c r="U92" s="156" t="str">
        <f t="shared" si="9"/>
        <v xml:space="preserve"> </v>
      </c>
      <c r="V92" s="156" t="str">
        <f t="shared" si="9"/>
        <v xml:space="preserve"> </v>
      </c>
      <c r="W92" s="156" t="str">
        <f t="shared" si="9"/>
        <v xml:space="preserve"> </v>
      </c>
      <c r="X92" s="156" t="str">
        <f t="shared" si="9"/>
        <v xml:space="preserve"> </v>
      </c>
      <c r="Y92" s="156" t="str">
        <f t="shared" si="9"/>
        <v xml:space="preserve"> </v>
      </c>
      <c r="Z92" s="156" t="str">
        <f t="shared" si="9"/>
        <v xml:space="preserve"> </v>
      </c>
      <c r="AA92" s="156" t="str">
        <f t="shared" si="9"/>
        <v xml:space="preserve"> </v>
      </c>
      <c r="AB92" s="156" t="str">
        <f t="shared" si="9"/>
        <v xml:space="preserve"> </v>
      </c>
      <c r="AC92" s="156" t="str">
        <f t="shared" si="9"/>
        <v xml:space="preserve"> </v>
      </c>
      <c r="AD92" s="156" t="str">
        <f t="shared" si="9"/>
        <v xml:space="preserve"> </v>
      </c>
      <c r="AE92" s="156" t="str">
        <f t="shared" si="9"/>
        <v xml:space="preserve"> </v>
      </c>
      <c r="AF92" s="156" t="str">
        <f t="shared" si="9"/>
        <v xml:space="preserve"> </v>
      </c>
      <c r="AG92" s="156" t="str">
        <f t="shared" si="9"/>
        <v xml:space="preserve"> </v>
      </c>
      <c r="AH92" s="156" t="str">
        <f t="shared" si="9"/>
        <v xml:space="preserve"> </v>
      </c>
      <c r="AI92" s="156" t="str">
        <f t="shared" si="9"/>
        <v xml:space="preserve"> </v>
      </c>
      <c r="AJ92" s="156" t="str">
        <f t="shared" si="9"/>
        <v xml:space="preserve"> </v>
      </c>
      <c r="AK92" s="156" t="str">
        <f t="shared" si="9"/>
        <v xml:space="preserve"> </v>
      </c>
      <c r="AL92" s="156" t="str">
        <f t="shared" si="9"/>
        <v xml:space="preserve"> </v>
      </c>
      <c r="AM92" s="156" t="str">
        <f t="shared" si="9"/>
        <v xml:space="preserve"> </v>
      </c>
      <c r="AN92" s="156" t="str">
        <f t="shared" si="9"/>
        <v xml:space="preserve"> </v>
      </c>
      <c r="AO92" s="156" t="str">
        <f t="shared" si="9"/>
        <v xml:space="preserve"> </v>
      </c>
      <c r="AP92" s="156" t="str">
        <f t="shared" si="9"/>
        <v xml:space="preserve"> </v>
      </c>
      <c r="AQ92" s="156" t="str">
        <f t="shared" si="9"/>
        <v xml:space="preserve"> </v>
      </c>
      <c r="AR92" s="156" t="str">
        <f t="shared" si="9"/>
        <v xml:space="preserve"> </v>
      </c>
      <c r="AS92" s="156" t="str">
        <f t="shared" si="9"/>
        <v xml:space="preserve"> </v>
      </c>
      <c r="AT92" s="154"/>
      <c r="AU92" s="157"/>
    </row>
    <row r="93" spans="1:47" ht="24.75" customHeight="1" x14ac:dyDescent="0.25">
      <c r="A93" s="431" t="s">
        <v>118</v>
      </c>
      <c r="B93" s="431"/>
      <c r="C93" s="431"/>
      <c r="D93" s="431"/>
      <c r="E93" s="431"/>
      <c r="F93" s="158" t="str">
        <f t="shared" ref="F93:AS93" si="10">IF(COUNTBLANK(F6:F85)=ROWS(F6:F85)," ",IF(F92="YOK",0,100*F92/COUNTA(F6:F85)))</f>
        <v xml:space="preserve"> </v>
      </c>
      <c r="G93" s="158" t="str">
        <f t="shared" si="10"/>
        <v xml:space="preserve"> </v>
      </c>
      <c r="H93" s="158" t="str">
        <f t="shared" si="10"/>
        <v xml:space="preserve"> </v>
      </c>
      <c r="I93" s="158" t="str">
        <f t="shared" si="10"/>
        <v xml:space="preserve"> </v>
      </c>
      <c r="J93" s="158" t="str">
        <f t="shared" si="10"/>
        <v xml:space="preserve"> </v>
      </c>
      <c r="K93" s="158" t="str">
        <f t="shared" si="10"/>
        <v xml:space="preserve"> </v>
      </c>
      <c r="L93" s="158" t="str">
        <f t="shared" si="10"/>
        <v xml:space="preserve"> </v>
      </c>
      <c r="M93" s="158" t="str">
        <f t="shared" si="10"/>
        <v xml:space="preserve"> </v>
      </c>
      <c r="N93" s="158" t="str">
        <f t="shared" si="10"/>
        <v xml:space="preserve"> </v>
      </c>
      <c r="O93" s="158" t="str">
        <f t="shared" si="10"/>
        <v xml:space="preserve"> </v>
      </c>
      <c r="P93" s="158" t="str">
        <f t="shared" si="10"/>
        <v xml:space="preserve"> </v>
      </c>
      <c r="Q93" s="158" t="str">
        <f t="shared" si="10"/>
        <v xml:space="preserve"> </v>
      </c>
      <c r="R93" s="158" t="str">
        <f t="shared" si="10"/>
        <v xml:space="preserve"> </v>
      </c>
      <c r="S93" s="158" t="str">
        <f t="shared" si="10"/>
        <v xml:space="preserve"> </v>
      </c>
      <c r="T93" s="158" t="str">
        <f t="shared" si="10"/>
        <v xml:space="preserve"> </v>
      </c>
      <c r="U93" s="158" t="str">
        <f t="shared" si="10"/>
        <v xml:space="preserve"> </v>
      </c>
      <c r="V93" s="158" t="str">
        <f t="shared" si="10"/>
        <v xml:space="preserve"> </v>
      </c>
      <c r="W93" s="158" t="str">
        <f t="shared" si="10"/>
        <v xml:space="preserve"> </v>
      </c>
      <c r="X93" s="158" t="str">
        <f t="shared" si="10"/>
        <v xml:space="preserve"> </v>
      </c>
      <c r="Y93" s="158" t="str">
        <f t="shared" si="10"/>
        <v xml:space="preserve"> </v>
      </c>
      <c r="Z93" s="158" t="str">
        <f t="shared" si="10"/>
        <v xml:space="preserve"> </v>
      </c>
      <c r="AA93" s="158" t="str">
        <f t="shared" si="10"/>
        <v xml:space="preserve"> </v>
      </c>
      <c r="AB93" s="158" t="str">
        <f t="shared" si="10"/>
        <v xml:space="preserve"> </v>
      </c>
      <c r="AC93" s="158" t="str">
        <f t="shared" si="10"/>
        <v xml:space="preserve"> </v>
      </c>
      <c r="AD93" s="158" t="str">
        <f t="shared" si="10"/>
        <v xml:space="preserve"> </v>
      </c>
      <c r="AE93" s="158" t="str">
        <f t="shared" si="10"/>
        <v xml:space="preserve"> </v>
      </c>
      <c r="AF93" s="158" t="str">
        <f t="shared" si="10"/>
        <v xml:space="preserve"> </v>
      </c>
      <c r="AG93" s="158" t="str">
        <f t="shared" si="10"/>
        <v xml:space="preserve"> </v>
      </c>
      <c r="AH93" s="158" t="str">
        <f t="shared" si="10"/>
        <v xml:space="preserve"> </v>
      </c>
      <c r="AI93" s="158" t="str">
        <f t="shared" si="10"/>
        <v xml:space="preserve"> </v>
      </c>
      <c r="AJ93" s="158" t="str">
        <f t="shared" si="10"/>
        <v xml:space="preserve"> </v>
      </c>
      <c r="AK93" s="158" t="str">
        <f t="shared" si="10"/>
        <v xml:space="preserve"> </v>
      </c>
      <c r="AL93" s="158" t="str">
        <f t="shared" si="10"/>
        <v xml:space="preserve"> </v>
      </c>
      <c r="AM93" s="158" t="str">
        <f t="shared" si="10"/>
        <v xml:space="preserve"> </v>
      </c>
      <c r="AN93" s="158" t="str">
        <f t="shared" si="10"/>
        <v xml:space="preserve"> </v>
      </c>
      <c r="AO93" s="158" t="str">
        <f t="shared" si="10"/>
        <v xml:space="preserve"> </v>
      </c>
      <c r="AP93" s="158" t="str">
        <f t="shared" si="10"/>
        <v xml:space="preserve"> </v>
      </c>
      <c r="AQ93" s="158" t="str">
        <f t="shared" si="10"/>
        <v xml:space="preserve"> </v>
      </c>
      <c r="AR93" s="158" t="str">
        <f t="shared" si="10"/>
        <v xml:space="preserve"> </v>
      </c>
      <c r="AS93" s="158" t="str">
        <f t="shared" si="10"/>
        <v xml:space="preserve"> </v>
      </c>
      <c r="AT93" s="432"/>
      <c r="AU93" s="433"/>
    </row>
    <row r="94" spans="1:47" ht="9.75" customHeight="1" x14ac:dyDescent="0.25">
      <c r="A94" s="431"/>
      <c r="B94" s="431"/>
      <c r="C94" s="431"/>
      <c r="D94" s="431"/>
      <c r="E94" s="431"/>
      <c r="F94" s="160" t="str">
        <f>IF(F93&lt;&gt;" ","%"," ")</f>
        <v xml:space="preserve"> </v>
      </c>
      <c r="G94" s="160" t="str">
        <f t="shared" ref="G94:AS94" si="11">IF(G93&lt;&gt;" ","%"," ")</f>
        <v xml:space="preserve"> </v>
      </c>
      <c r="H94" s="160" t="str">
        <f t="shared" si="11"/>
        <v xml:space="preserve"> </v>
      </c>
      <c r="I94" s="160" t="str">
        <f t="shared" si="11"/>
        <v xml:space="preserve"> </v>
      </c>
      <c r="J94" s="160" t="str">
        <f t="shared" si="11"/>
        <v xml:space="preserve"> </v>
      </c>
      <c r="K94" s="160" t="str">
        <f t="shared" si="11"/>
        <v xml:space="preserve"> </v>
      </c>
      <c r="L94" s="160" t="str">
        <f t="shared" si="11"/>
        <v xml:space="preserve"> </v>
      </c>
      <c r="M94" s="160" t="str">
        <f t="shared" si="11"/>
        <v xml:space="preserve"> </v>
      </c>
      <c r="N94" s="160" t="str">
        <f t="shared" si="11"/>
        <v xml:space="preserve"> </v>
      </c>
      <c r="O94" s="160" t="str">
        <f t="shared" si="11"/>
        <v xml:space="preserve"> </v>
      </c>
      <c r="P94" s="160" t="str">
        <f t="shared" si="11"/>
        <v xml:space="preserve"> </v>
      </c>
      <c r="Q94" s="160" t="str">
        <f t="shared" si="11"/>
        <v xml:space="preserve"> </v>
      </c>
      <c r="R94" s="160" t="str">
        <f t="shared" si="11"/>
        <v xml:space="preserve"> </v>
      </c>
      <c r="S94" s="160" t="str">
        <f t="shared" si="11"/>
        <v xml:space="preserve"> </v>
      </c>
      <c r="T94" s="160" t="str">
        <f t="shared" si="11"/>
        <v xml:space="preserve"> </v>
      </c>
      <c r="U94" s="160" t="str">
        <f t="shared" si="11"/>
        <v xml:space="preserve"> </v>
      </c>
      <c r="V94" s="160" t="str">
        <f t="shared" si="11"/>
        <v xml:space="preserve"> </v>
      </c>
      <c r="W94" s="160" t="str">
        <f t="shared" si="11"/>
        <v xml:space="preserve"> </v>
      </c>
      <c r="X94" s="160" t="str">
        <f t="shared" si="11"/>
        <v xml:space="preserve"> </v>
      </c>
      <c r="Y94" s="160" t="str">
        <f t="shared" si="11"/>
        <v xml:space="preserve"> </v>
      </c>
      <c r="Z94" s="160" t="str">
        <f t="shared" si="11"/>
        <v xml:space="preserve"> </v>
      </c>
      <c r="AA94" s="160" t="str">
        <f t="shared" si="11"/>
        <v xml:space="preserve"> </v>
      </c>
      <c r="AB94" s="160" t="str">
        <f t="shared" si="11"/>
        <v xml:space="preserve"> </v>
      </c>
      <c r="AC94" s="160" t="str">
        <f t="shared" si="11"/>
        <v xml:space="preserve"> </v>
      </c>
      <c r="AD94" s="160" t="str">
        <f t="shared" si="11"/>
        <v xml:space="preserve"> </v>
      </c>
      <c r="AE94" s="160" t="str">
        <f t="shared" si="11"/>
        <v xml:space="preserve"> </v>
      </c>
      <c r="AF94" s="160" t="str">
        <f t="shared" si="11"/>
        <v xml:space="preserve"> </v>
      </c>
      <c r="AG94" s="160" t="str">
        <f t="shared" si="11"/>
        <v xml:space="preserve"> </v>
      </c>
      <c r="AH94" s="160" t="str">
        <f t="shared" si="11"/>
        <v xml:space="preserve"> </v>
      </c>
      <c r="AI94" s="160" t="str">
        <f t="shared" si="11"/>
        <v xml:space="preserve"> </v>
      </c>
      <c r="AJ94" s="160" t="str">
        <f t="shared" si="11"/>
        <v xml:space="preserve"> </v>
      </c>
      <c r="AK94" s="160" t="str">
        <f t="shared" si="11"/>
        <v xml:space="preserve"> </v>
      </c>
      <c r="AL94" s="160" t="str">
        <f t="shared" si="11"/>
        <v xml:space="preserve"> </v>
      </c>
      <c r="AM94" s="160" t="str">
        <f t="shared" si="11"/>
        <v xml:space="preserve"> </v>
      </c>
      <c r="AN94" s="160" t="str">
        <f t="shared" si="11"/>
        <v xml:space="preserve"> </v>
      </c>
      <c r="AO94" s="160" t="str">
        <f t="shared" si="11"/>
        <v xml:space="preserve"> </v>
      </c>
      <c r="AP94" s="160" t="str">
        <f t="shared" si="11"/>
        <v xml:space="preserve"> </v>
      </c>
      <c r="AQ94" s="160" t="str">
        <f t="shared" si="11"/>
        <v xml:space="preserve"> </v>
      </c>
      <c r="AR94" s="160" t="str">
        <f t="shared" si="11"/>
        <v xml:space="preserve"> </v>
      </c>
      <c r="AS94" s="160" t="str">
        <f t="shared" si="11"/>
        <v xml:space="preserve"> </v>
      </c>
      <c r="AT94" s="432"/>
      <c r="AU94" s="433"/>
    </row>
    <row r="95" spans="1:47" x14ac:dyDescent="0.25">
      <c r="A95" s="434" t="s">
        <v>40</v>
      </c>
      <c r="B95" s="435"/>
      <c r="C95" s="435"/>
      <c r="D95" s="435"/>
      <c r="E95" s="436"/>
      <c r="F95" s="161" t="str">
        <f t="shared" ref="F95:AS95" si="12">IF(F4=" "," ",IF(COUNTBLANK(F6:F85)=ROWS(F6:F85)," ",F88*100/F4))</f>
        <v xml:space="preserve"> </v>
      </c>
      <c r="G95" s="161" t="str">
        <f t="shared" si="12"/>
        <v xml:space="preserve"> </v>
      </c>
      <c r="H95" s="161" t="str">
        <f t="shared" si="12"/>
        <v xml:space="preserve"> </v>
      </c>
      <c r="I95" s="161" t="str">
        <f t="shared" si="12"/>
        <v xml:space="preserve"> </v>
      </c>
      <c r="J95" s="161" t="str">
        <f t="shared" si="12"/>
        <v xml:space="preserve"> </v>
      </c>
      <c r="K95" s="162" t="str">
        <f t="shared" si="12"/>
        <v xml:space="preserve"> </v>
      </c>
      <c r="L95" s="161" t="str">
        <f t="shared" si="12"/>
        <v xml:space="preserve"> </v>
      </c>
      <c r="M95" s="161" t="str">
        <f t="shared" si="12"/>
        <v xml:space="preserve"> </v>
      </c>
      <c r="N95" s="161" t="str">
        <f t="shared" si="12"/>
        <v xml:space="preserve"> </v>
      </c>
      <c r="O95" s="161" t="str">
        <f t="shared" si="12"/>
        <v xml:space="preserve"> </v>
      </c>
      <c r="P95" s="161" t="str">
        <f t="shared" si="12"/>
        <v xml:space="preserve"> </v>
      </c>
      <c r="Q95" s="161" t="str">
        <f t="shared" si="12"/>
        <v xml:space="preserve"> </v>
      </c>
      <c r="R95" s="161" t="str">
        <f t="shared" si="12"/>
        <v xml:space="preserve"> </v>
      </c>
      <c r="S95" s="161" t="str">
        <f t="shared" si="12"/>
        <v xml:space="preserve"> </v>
      </c>
      <c r="T95" s="161" t="str">
        <f t="shared" si="12"/>
        <v xml:space="preserve"> </v>
      </c>
      <c r="U95" s="161" t="str">
        <f t="shared" si="12"/>
        <v xml:space="preserve"> </v>
      </c>
      <c r="V95" s="161" t="str">
        <f t="shared" si="12"/>
        <v xml:space="preserve"> </v>
      </c>
      <c r="W95" s="161" t="str">
        <f t="shared" si="12"/>
        <v xml:space="preserve"> </v>
      </c>
      <c r="X95" s="161" t="str">
        <f t="shared" si="12"/>
        <v xml:space="preserve"> </v>
      </c>
      <c r="Y95" s="161" t="str">
        <f t="shared" si="12"/>
        <v xml:space="preserve"> </v>
      </c>
      <c r="Z95" s="161" t="str">
        <f t="shared" si="12"/>
        <v xml:space="preserve"> </v>
      </c>
      <c r="AA95" s="161" t="str">
        <f t="shared" si="12"/>
        <v xml:space="preserve"> </v>
      </c>
      <c r="AB95" s="161" t="str">
        <f t="shared" si="12"/>
        <v xml:space="preserve"> </v>
      </c>
      <c r="AC95" s="161" t="str">
        <f t="shared" si="12"/>
        <v xml:space="preserve"> </v>
      </c>
      <c r="AD95" s="161" t="str">
        <f t="shared" si="12"/>
        <v xml:space="preserve"> </v>
      </c>
      <c r="AE95" s="161" t="str">
        <f t="shared" si="12"/>
        <v xml:space="preserve"> </v>
      </c>
      <c r="AF95" s="161" t="str">
        <f t="shared" si="12"/>
        <v xml:space="preserve"> </v>
      </c>
      <c r="AG95" s="161" t="str">
        <f t="shared" si="12"/>
        <v xml:space="preserve"> </v>
      </c>
      <c r="AH95" s="161" t="str">
        <f t="shared" si="12"/>
        <v xml:space="preserve"> </v>
      </c>
      <c r="AI95" s="161" t="str">
        <f t="shared" si="12"/>
        <v xml:space="preserve"> </v>
      </c>
      <c r="AJ95" s="161" t="str">
        <f t="shared" si="12"/>
        <v xml:space="preserve"> </v>
      </c>
      <c r="AK95" s="161" t="str">
        <f t="shared" si="12"/>
        <v xml:space="preserve"> </v>
      </c>
      <c r="AL95" s="161" t="str">
        <f t="shared" si="12"/>
        <v xml:space="preserve"> </v>
      </c>
      <c r="AM95" s="161" t="str">
        <f t="shared" si="12"/>
        <v xml:space="preserve"> </v>
      </c>
      <c r="AN95" s="161" t="str">
        <f t="shared" si="12"/>
        <v xml:space="preserve"> </v>
      </c>
      <c r="AO95" s="161" t="str">
        <f t="shared" si="12"/>
        <v xml:space="preserve"> </v>
      </c>
      <c r="AP95" s="161" t="str">
        <f t="shared" si="12"/>
        <v xml:space="preserve"> </v>
      </c>
      <c r="AQ95" s="161" t="str">
        <f t="shared" si="12"/>
        <v xml:space="preserve"> </v>
      </c>
      <c r="AR95" s="161" t="str">
        <f t="shared" si="12"/>
        <v xml:space="preserve"> </v>
      </c>
      <c r="AS95" s="161" t="str">
        <f t="shared" si="12"/>
        <v xml:space="preserve"> </v>
      </c>
      <c r="AT95" s="440"/>
      <c r="AU95" s="442"/>
    </row>
    <row r="96" spans="1:47" ht="9.75" customHeight="1" x14ac:dyDescent="0.25">
      <c r="A96" s="437"/>
      <c r="B96" s="438"/>
      <c r="C96" s="438"/>
      <c r="D96" s="438"/>
      <c r="E96" s="439"/>
      <c r="F96" s="163" t="str">
        <f>IF(F95&lt;&gt;" ","%"," ")</f>
        <v xml:space="preserve"> </v>
      </c>
      <c r="G96" s="163" t="str">
        <f t="shared" ref="G96:AS96" si="13">IF(G95&lt;&gt;" ","%"," ")</f>
        <v xml:space="preserve"> </v>
      </c>
      <c r="H96" s="163" t="str">
        <f t="shared" si="13"/>
        <v xml:space="preserve"> </v>
      </c>
      <c r="I96" s="163" t="str">
        <f t="shared" si="13"/>
        <v xml:space="preserve"> </v>
      </c>
      <c r="J96" s="163" t="str">
        <f t="shared" si="13"/>
        <v xml:space="preserve"> </v>
      </c>
      <c r="K96" s="163" t="str">
        <f t="shared" si="13"/>
        <v xml:space="preserve"> </v>
      </c>
      <c r="L96" s="163" t="str">
        <f t="shared" si="13"/>
        <v xml:space="preserve"> </v>
      </c>
      <c r="M96" s="163" t="str">
        <f t="shared" si="13"/>
        <v xml:space="preserve"> </v>
      </c>
      <c r="N96" s="163" t="str">
        <f t="shared" si="13"/>
        <v xml:space="preserve"> </v>
      </c>
      <c r="O96" s="163" t="str">
        <f t="shared" si="13"/>
        <v xml:space="preserve"> </v>
      </c>
      <c r="P96" s="163" t="str">
        <f t="shared" si="13"/>
        <v xml:space="preserve"> </v>
      </c>
      <c r="Q96" s="163" t="str">
        <f t="shared" si="13"/>
        <v xml:space="preserve"> </v>
      </c>
      <c r="R96" s="163" t="str">
        <f t="shared" si="13"/>
        <v xml:space="preserve"> </v>
      </c>
      <c r="S96" s="163" t="str">
        <f t="shared" si="13"/>
        <v xml:space="preserve"> </v>
      </c>
      <c r="T96" s="163" t="str">
        <f t="shared" si="13"/>
        <v xml:space="preserve"> </v>
      </c>
      <c r="U96" s="163" t="str">
        <f t="shared" si="13"/>
        <v xml:space="preserve"> </v>
      </c>
      <c r="V96" s="163" t="str">
        <f t="shared" si="13"/>
        <v xml:space="preserve"> </v>
      </c>
      <c r="W96" s="163" t="str">
        <f t="shared" si="13"/>
        <v xml:space="preserve"> </v>
      </c>
      <c r="X96" s="163" t="str">
        <f t="shared" si="13"/>
        <v xml:space="preserve"> </v>
      </c>
      <c r="Y96" s="163" t="str">
        <f t="shared" si="13"/>
        <v xml:space="preserve"> </v>
      </c>
      <c r="Z96" s="163" t="str">
        <f t="shared" si="13"/>
        <v xml:space="preserve"> </v>
      </c>
      <c r="AA96" s="163" t="str">
        <f t="shared" si="13"/>
        <v xml:space="preserve"> </v>
      </c>
      <c r="AB96" s="163" t="str">
        <f t="shared" si="13"/>
        <v xml:space="preserve"> </v>
      </c>
      <c r="AC96" s="163" t="str">
        <f t="shared" si="13"/>
        <v xml:space="preserve"> </v>
      </c>
      <c r="AD96" s="163" t="str">
        <f t="shared" si="13"/>
        <v xml:space="preserve"> </v>
      </c>
      <c r="AE96" s="163" t="str">
        <f t="shared" si="13"/>
        <v xml:space="preserve"> </v>
      </c>
      <c r="AF96" s="163" t="str">
        <f t="shared" si="13"/>
        <v xml:space="preserve"> </v>
      </c>
      <c r="AG96" s="163" t="str">
        <f t="shared" si="13"/>
        <v xml:space="preserve"> </v>
      </c>
      <c r="AH96" s="163" t="str">
        <f t="shared" si="13"/>
        <v xml:space="preserve"> </v>
      </c>
      <c r="AI96" s="163" t="str">
        <f t="shared" si="13"/>
        <v xml:space="preserve"> </v>
      </c>
      <c r="AJ96" s="163" t="str">
        <f t="shared" si="13"/>
        <v xml:space="preserve"> </v>
      </c>
      <c r="AK96" s="163" t="str">
        <f t="shared" si="13"/>
        <v xml:space="preserve"> </v>
      </c>
      <c r="AL96" s="163" t="str">
        <f t="shared" si="13"/>
        <v xml:space="preserve"> </v>
      </c>
      <c r="AM96" s="163" t="str">
        <f t="shared" si="13"/>
        <v xml:space="preserve"> </v>
      </c>
      <c r="AN96" s="163" t="str">
        <f t="shared" si="13"/>
        <v xml:space="preserve"> </v>
      </c>
      <c r="AO96" s="163" t="str">
        <f t="shared" si="13"/>
        <v xml:space="preserve"> </v>
      </c>
      <c r="AP96" s="163" t="str">
        <f t="shared" si="13"/>
        <v xml:space="preserve"> </v>
      </c>
      <c r="AQ96" s="163" t="str">
        <f t="shared" si="13"/>
        <v xml:space="preserve"> </v>
      </c>
      <c r="AR96" s="163" t="str">
        <f t="shared" si="13"/>
        <v xml:space="preserve"> </v>
      </c>
      <c r="AS96" s="163" t="str">
        <f t="shared" si="13"/>
        <v xml:space="preserve"> </v>
      </c>
      <c r="AT96" s="441"/>
      <c r="AU96" s="443"/>
    </row>
    <row r="97" spans="1:47" ht="9.75" customHeight="1" x14ac:dyDescent="0.25">
      <c r="A97" s="113"/>
      <c r="B97" s="113"/>
      <c r="C97" s="113"/>
      <c r="D97" s="113"/>
      <c r="E97" s="113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05"/>
      <c r="AU97" s="105"/>
    </row>
    <row r="98" spans="1:47" ht="9.75" customHeight="1" x14ac:dyDescent="0.25">
      <c r="A98" s="113"/>
      <c r="B98" s="113"/>
      <c r="C98" s="113"/>
      <c r="D98" s="113"/>
      <c r="E98" s="113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  <c r="AR98" s="112"/>
      <c r="AS98" s="112"/>
      <c r="AT98" s="105"/>
      <c r="AU98" s="105"/>
    </row>
    <row r="99" spans="1:47" ht="9.75" customHeight="1" x14ac:dyDescent="0.25">
      <c r="A99" s="113"/>
      <c r="B99" s="113"/>
      <c r="C99" s="113"/>
      <c r="D99" s="113"/>
      <c r="E99" s="113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05"/>
      <c r="AU99" s="105"/>
    </row>
    <row r="100" spans="1:47" ht="9.75" customHeight="1" x14ac:dyDescent="0.25">
      <c r="A100" s="113"/>
      <c r="B100" s="113"/>
      <c r="C100" s="113"/>
      <c r="D100" s="113"/>
      <c r="E100" s="113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05"/>
      <c r="AU100" s="105"/>
    </row>
    <row r="101" spans="1:47" ht="9.75" customHeight="1" x14ac:dyDescent="0.25">
      <c r="A101" s="113"/>
      <c r="B101" s="113"/>
      <c r="C101" s="113"/>
      <c r="D101" s="113"/>
      <c r="E101" s="113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05"/>
      <c r="AU101" s="105"/>
    </row>
    <row r="102" spans="1:47" ht="9.75" customHeight="1" x14ac:dyDescent="0.25">
      <c r="A102" s="113"/>
      <c r="B102" s="113"/>
      <c r="C102" s="113"/>
      <c r="D102" s="113"/>
      <c r="E102" s="113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05"/>
      <c r="AU102" s="105"/>
    </row>
    <row r="103" spans="1:47" ht="9.75" customHeight="1" x14ac:dyDescent="0.25">
      <c r="A103" s="113"/>
      <c r="B103" s="113"/>
      <c r="C103" s="113"/>
      <c r="D103" s="113"/>
      <c r="E103" s="113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05"/>
      <c r="AU103" s="105"/>
    </row>
    <row r="104" spans="1:47" ht="9.75" customHeight="1" x14ac:dyDescent="0.25">
      <c r="A104" s="113"/>
      <c r="B104" s="113"/>
      <c r="C104" s="113"/>
      <c r="D104" s="113"/>
      <c r="E104" s="113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  <c r="AR104" s="112"/>
      <c r="AS104" s="112"/>
      <c r="AT104" s="105"/>
      <c r="AU104" s="105"/>
    </row>
    <row r="105" spans="1:47" ht="9.75" customHeight="1" x14ac:dyDescent="0.25">
      <c r="A105" s="113"/>
      <c r="B105" s="113"/>
      <c r="C105" s="113"/>
      <c r="D105" s="113"/>
      <c r="E105" s="113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  <c r="AR105" s="112"/>
      <c r="AS105" s="112"/>
      <c r="AT105" s="105"/>
      <c r="AU105" s="105"/>
    </row>
    <row r="106" spans="1:47" ht="9.75" customHeight="1" x14ac:dyDescent="0.25">
      <c r="A106" s="113"/>
      <c r="B106" s="113"/>
      <c r="C106" s="113"/>
      <c r="D106" s="113"/>
      <c r="E106" s="113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  <c r="AR106" s="112"/>
      <c r="AS106" s="112"/>
      <c r="AT106" s="105"/>
      <c r="AU106" s="105"/>
    </row>
    <row r="107" spans="1:47" ht="9.75" customHeight="1" x14ac:dyDescent="0.25">
      <c r="A107" s="113"/>
      <c r="B107" s="113"/>
      <c r="C107" s="113"/>
      <c r="D107" s="113"/>
      <c r="E107" s="113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/>
      <c r="AR107" s="112"/>
      <c r="AS107" s="112"/>
      <c r="AT107" s="105"/>
      <c r="AU107" s="105"/>
    </row>
    <row r="108" spans="1:47" ht="9.75" customHeight="1" x14ac:dyDescent="0.25">
      <c r="A108" s="113"/>
      <c r="B108" s="113"/>
      <c r="C108" s="113"/>
      <c r="D108" s="113"/>
      <c r="E108" s="113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  <c r="AP108" s="112"/>
      <c r="AQ108" s="112"/>
      <c r="AR108" s="112"/>
      <c r="AS108" s="112"/>
      <c r="AT108" s="105"/>
      <c r="AU108" s="105"/>
    </row>
    <row r="109" spans="1:47" ht="9.75" customHeight="1" x14ac:dyDescent="0.25">
      <c r="A109" s="113"/>
      <c r="B109" s="113"/>
      <c r="C109" s="113"/>
      <c r="D109" s="113"/>
      <c r="E109" s="113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  <c r="AR109" s="112"/>
      <c r="AS109" s="112"/>
      <c r="AT109" s="105"/>
      <c r="AU109" s="105"/>
    </row>
    <row r="110" spans="1:47" ht="9.75" customHeight="1" x14ac:dyDescent="0.25">
      <c r="A110" s="113"/>
      <c r="B110" s="113"/>
      <c r="C110" s="113"/>
      <c r="D110" s="113"/>
      <c r="E110" s="113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  <c r="AR110" s="112"/>
      <c r="AS110" s="112"/>
      <c r="AT110" s="105"/>
      <c r="AU110" s="105"/>
    </row>
    <row r="111" spans="1:47" ht="9.75" customHeight="1" x14ac:dyDescent="0.25">
      <c r="A111" s="113"/>
      <c r="B111" s="113"/>
      <c r="C111" s="113"/>
      <c r="D111" s="113"/>
      <c r="E111" s="113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s="112"/>
      <c r="AP111" s="112"/>
      <c r="AQ111" s="112"/>
      <c r="AR111" s="112"/>
      <c r="AS111" s="112"/>
      <c r="AT111" s="105"/>
      <c r="AU111" s="105"/>
    </row>
    <row r="112" spans="1:47" ht="9.75" customHeight="1" x14ac:dyDescent="0.25">
      <c r="A112" s="113"/>
      <c r="B112" s="113"/>
      <c r="C112" s="113"/>
      <c r="D112" s="113"/>
      <c r="E112" s="113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05"/>
      <c r="AU112" s="105"/>
    </row>
    <row r="113" spans="1:47" ht="9.75" customHeight="1" x14ac:dyDescent="0.25">
      <c r="A113" s="113"/>
      <c r="B113" s="113"/>
      <c r="C113" s="113"/>
      <c r="D113" s="113"/>
      <c r="E113" s="113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2"/>
      <c r="AO113" s="112"/>
      <c r="AP113" s="112"/>
      <c r="AQ113" s="112"/>
      <c r="AR113" s="112"/>
      <c r="AS113" s="112"/>
      <c r="AT113" s="105"/>
      <c r="AU113" s="105"/>
    </row>
    <row r="114" spans="1:47" ht="9.75" customHeight="1" x14ac:dyDescent="0.25">
      <c r="A114" s="164"/>
      <c r="B114" s="164"/>
      <c r="C114" s="164"/>
      <c r="D114" s="164"/>
      <c r="E114" s="164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65"/>
      <c r="AU114" s="165"/>
    </row>
    <row r="115" spans="1:47" ht="12.75" customHeight="1" x14ac:dyDescent="0.25">
      <c r="A115" s="421" t="s">
        <v>141</v>
      </c>
      <c r="B115" s="421"/>
      <c r="C115" s="421"/>
      <c r="D115" s="421"/>
      <c r="E115" s="427" t="s">
        <v>142</v>
      </c>
      <c r="F115" s="428"/>
      <c r="G115" s="428"/>
      <c r="H115" s="428"/>
      <c r="I115" s="428"/>
      <c r="J115" s="428"/>
      <c r="K115" s="428"/>
      <c r="L115" s="428"/>
      <c r="M115" s="428"/>
      <c r="N115" s="428"/>
      <c r="O115" s="428"/>
      <c r="P115" s="428"/>
      <c r="Q115" s="428"/>
      <c r="R115" s="428"/>
      <c r="S115" s="428"/>
      <c r="T115" s="428"/>
      <c r="U115" s="428"/>
      <c r="V115" s="428"/>
      <c r="W115" s="429"/>
      <c r="X115" s="427" t="s">
        <v>143</v>
      </c>
      <c r="Y115" s="428"/>
      <c r="Z115" s="428"/>
      <c r="AA115" s="428"/>
      <c r="AB115" s="428"/>
      <c r="AC115" s="428"/>
      <c r="AD115" s="428"/>
      <c r="AE115" s="428"/>
      <c r="AF115" s="428"/>
      <c r="AG115" s="428"/>
      <c r="AH115" s="428"/>
      <c r="AI115" s="428"/>
      <c r="AJ115" s="428"/>
      <c r="AK115" s="428"/>
      <c r="AL115" s="428"/>
      <c r="AM115" s="428"/>
      <c r="AN115" s="428"/>
      <c r="AO115" s="428"/>
      <c r="AP115" s="428"/>
      <c r="AQ115" s="428"/>
      <c r="AR115" s="428"/>
      <c r="AS115" s="428"/>
      <c r="AT115" s="428"/>
      <c r="AU115" s="166"/>
    </row>
    <row r="116" spans="1:47" ht="12" customHeight="1" x14ac:dyDescent="0.25">
      <c r="A116" s="408" t="s">
        <v>120</v>
      </c>
      <c r="B116" s="409"/>
      <c r="C116" s="430" t="str">
        <f>IF(COUNTIF(AT6:AT85," ")=ROWS(AT6:AT85)," ",LARGE(AT6:AT85,1))</f>
        <v xml:space="preserve"> </v>
      </c>
      <c r="D116" s="430"/>
      <c r="E116" s="95"/>
      <c r="F116" s="96"/>
      <c r="G116" s="96"/>
      <c r="H116" s="95"/>
      <c r="I116" s="97"/>
      <c r="J116" s="97"/>
      <c r="K116" s="97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  <c r="AS116" s="98"/>
      <c r="AT116" s="167"/>
      <c r="AU116" s="165"/>
    </row>
    <row r="117" spans="1:47" ht="14.1" customHeight="1" x14ac:dyDescent="0.25">
      <c r="A117" s="408" t="s">
        <v>18</v>
      </c>
      <c r="B117" s="409"/>
      <c r="C117" s="430" t="str">
        <f>IF(COUNTIF(AT6:AT85," ")=ROWS(AT6:AT85)," ",SMALL(AT6:AT85,1))</f>
        <v xml:space="preserve"> </v>
      </c>
      <c r="D117" s="430"/>
      <c r="E117" s="95"/>
      <c r="F117" s="96"/>
      <c r="G117" s="96"/>
      <c r="H117" s="95"/>
      <c r="I117" s="97"/>
      <c r="J117" s="97"/>
      <c r="K117" s="97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167"/>
      <c r="AU117" s="165"/>
    </row>
    <row r="118" spans="1:47" ht="14.1" customHeight="1" x14ac:dyDescent="0.25">
      <c r="A118" s="414" t="s">
        <v>19</v>
      </c>
      <c r="B118" s="414"/>
      <c r="C118" s="423" t="str">
        <f>AT88</f>
        <v xml:space="preserve"> </v>
      </c>
      <c r="D118" s="423"/>
      <c r="E118" s="95"/>
      <c r="F118" s="96"/>
      <c r="G118" s="96"/>
      <c r="H118" s="95"/>
      <c r="I118" s="97"/>
      <c r="J118" s="97"/>
      <c r="K118" s="97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424"/>
      <c r="AG118" s="424"/>
      <c r="AH118" s="424"/>
      <c r="AI118" s="424"/>
      <c r="AJ118" s="424"/>
      <c r="AK118" s="424"/>
      <c r="AL118" s="424"/>
      <c r="AM118" s="424"/>
      <c r="AN118" s="424"/>
      <c r="AO118" s="98"/>
      <c r="AP118" s="98"/>
      <c r="AQ118" s="98"/>
      <c r="AR118" s="98"/>
      <c r="AS118" s="98"/>
      <c r="AT118" s="167"/>
      <c r="AU118" s="165"/>
    </row>
    <row r="119" spans="1:47" ht="14.1" customHeight="1" x14ac:dyDescent="0.25">
      <c r="A119" s="425" t="s">
        <v>130</v>
      </c>
      <c r="B119" s="426"/>
      <c r="C119" s="102" t="s">
        <v>121</v>
      </c>
      <c r="D119" s="102" t="s">
        <v>122</v>
      </c>
      <c r="E119" s="95"/>
      <c r="F119" s="96"/>
      <c r="G119" s="96"/>
      <c r="H119" s="95"/>
      <c r="I119" s="97"/>
      <c r="J119" s="97"/>
      <c r="K119" s="97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167"/>
      <c r="AU119" s="165"/>
    </row>
    <row r="120" spans="1:47" ht="14.1" customHeight="1" x14ac:dyDescent="0.25">
      <c r="A120" s="418" t="s">
        <v>36</v>
      </c>
      <c r="B120" s="419"/>
      <c r="C120" s="103">
        <f>COUNTIFS($AT$6:$AT$85,"&gt;=0",$AT$6:$AT$85,"&lt;=29")</f>
        <v>0</v>
      </c>
      <c r="D120" s="104" t="str">
        <f>IF(C120=0," ",100*C120/C129)</f>
        <v xml:space="preserve"> </v>
      </c>
      <c r="E120" s="95"/>
      <c r="F120" s="96"/>
      <c r="G120" s="96"/>
      <c r="H120" s="95"/>
      <c r="I120" s="97"/>
      <c r="J120" s="97"/>
      <c r="K120" s="97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165"/>
      <c r="AU120" s="165"/>
    </row>
    <row r="121" spans="1:47" ht="14.1" customHeight="1" x14ac:dyDescent="0.25">
      <c r="A121" s="418" t="s">
        <v>35</v>
      </c>
      <c r="B121" s="419"/>
      <c r="C121" s="103">
        <f>COUNTIFS($AT$6:$AT$85,"&gt;=30",$AT$6:$AT$85,"&lt;=39")</f>
        <v>0</v>
      </c>
      <c r="D121" s="104" t="str">
        <f>IF(C121=0," ",100*C121/C129)</f>
        <v xml:space="preserve"> </v>
      </c>
      <c r="E121" s="95"/>
      <c r="F121" s="96"/>
      <c r="G121" s="96"/>
      <c r="H121" s="95"/>
      <c r="I121" s="97"/>
      <c r="J121" s="97"/>
      <c r="K121" s="97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165"/>
      <c r="AU121" s="165"/>
    </row>
    <row r="122" spans="1:47" ht="14.1" customHeight="1" x14ac:dyDescent="0.25">
      <c r="A122" s="418" t="s">
        <v>34</v>
      </c>
      <c r="B122" s="419"/>
      <c r="C122" s="103">
        <f>COUNTIFS($AT$6:$AT$85,"&gt;=40",$AT$6:$AT$85,"&lt;=49")</f>
        <v>0</v>
      </c>
      <c r="D122" s="104" t="str">
        <f>IF(C122=0," ",100*C122/C129)</f>
        <v xml:space="preserve"> </v>
      </c>
      <c r="E122" s="95"/>
      <c r="F122" s="96"/>
      <c r="G122" s="96"/>
      <c r="H122" s="95"/>
      <c r="I122" s="97"/>
      <c r="J122" s="97"/>
      <c r="K122" s="97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165"/>
      <c r="AU122" s="165"/>
    </row>
    <row r="123" spans="1:47" ht="14.1" customHeight="1" x14ac:dyDescent="0.25">
      <c r="A123" s="418" t="s">
        <v>33</v>
      </c>
      <c r="B123" s="419"/>
      <c r="C123" s="103">
        <f>COUNTIFS($AT$6:$AT$85,"&gt;=50",$AT$6:$AT$85,"&lt;=59")</f>
        <v>0</v>
      </c>
      <c r="D123" s="104" t="str">
        <f>IF(C123=0," ",100*C123/C129)</f>
        <v xml:space="preserve"> </v>
      </c>
      <c r="E123" s="95"/>
      <c r="F123" s="96"/>
      <c r="G123" s="96"/>
      <c r="H123" s="95"/>
      <c r="I123" s="97"/>
      <c r="J123" s="97"/>
      <c r="K123" s="97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165"/>
      <c r="AU123" s="165"/>
    </row>
    <row r="124" spans="1:47" ht="14.1" customHeight="1" x14ac:dyDescent="0.25">
      <c r="A124" s="418" t="s">
        <v>29</v>
      </c>
      <c r="B124" s="419"/>
      <c r="C124" s="103">
        <f>COUNTIFS($AT$6:$AT$85,"&gt;=60",$AT$6:$AT$85,"&lt;=69")</f>
        <v>0</v>
      </c>
      <c r="D124" s="104" t="str">
        <f>IF(C124=0," ",100*C124/C129)</f>
        <v xml:space="preserve"> </v>
      </c>
      <c r="E124" s="95"/>
      <c r="F124" s="96"/>
      <c r="G124" s="96"/>
      <c r="H124" s="95"/>
      <c r="I124" s="97"/>
      <c r="J124" s="97"/>
      <c r="K124" s="97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165"/>
      <c r="AU124" s="165"/>
    </row>
    <row r="125" spans="1:47" ht="14.1" customHeight="1" x14ac:dyDescent="0.25">
      <c r="A125" s="418" t="s">
        <v>32</v>
      </c>
      <c r="B125" s="419"/>
      <c r="C125" s="103">
        <f>COUNTIFS($AT$6:$AT$85,"&gt;=70",$AT$6:$AT$85,"&lt;=74")</f>
        <v>0</v>
      </c>
      <c r="D125" s="104" t="str">
        <f>IF(C125=0," ",100*C125/C129)</f>
        <v xml:space="preserve"> </v>
      </c>
      <c r="E125" s="95"/>
      <c r="F125" s="96"/>
      <c r="G125" s="96"/>
      <c r="H125" s="95"/>
      <c r="I125" s="97"/>
      <c r="J125" s="97"/>
      <c r="K125" s="97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165"/>
      <c r="AU125" s="165"/>
    </row>
    <row r="126" spans="1:47" ht="14.1" customHeight="1" x14ac:dyDescent="0.3">
      <c r="A126" s="418" t="s">
        <v>31</v>
      </c>
      <c r="B126" s="419"/>
      <c r="C126" s="103">
        <f>COUNTIFS($AT$6:$AT$85,"&gt;=75",$AT$6:$AT$85,"&lt;=79")</f>
        <v>0</v>
      </c>
      <c r="D126" s="104" t="str">
        <f>IF(C126=0," ",100*C126/C129)</f>
        <v xml:space="preserve"> </v>
      </c>
      <c r="E126" s="106"/>
      <c r="F126" s="107"/>
      <c r="G126" s="108"/>
      <c r="H126" s="109"/>
      <c r="I126" s="109"/>
      <c r="J126" s="109"/>
      <c r="K126" s="109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165"/>
      <c r="AU126" s="165"/>
    </row>
    <row r="127" spans="1:47" ht="14.1" customHeight="1" x14ac:dyDescent="0.25">
      <c r="A127" s="418" t="s">
        <v>30</v>
      </c>
      <c r="B127" s="419"/>
      <c r="C127" s="103">
        <f>COUNTIFS($AT$6:$AT$85,"&gt;=80",$AT$6:$AT$85,"&lt;=89")</f>
        <v>0</v>
      </c>
      <c r="D127" s="104" t="str">
        <f>IF(C127=0," ",100*C127/C129)</f>
        <v xml:space="preserve"> </v>
      </c>
      <c r="E127" s="106"/>
      <c r="F127" s="106"/>
      <c r="G127" s="106"/>
      <c r="H127" s="110"/>
      <c r="I127" s="110"/>
      <c r="J127" s="110"/>
      <c r="K127" s="110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65"/>
      <c r="AU127" s="165"/>
    </row>
    <row r="128" spans="1:47" ht="12" customHeight="1" x14ac:dyDescent="0.25">
      <c r="A128" s="418" t="s">
        <v>28</v>
      </c>
      <c r="B128" s="419"/>
      <c r="C128" s="103">
        <f>COUNTIFS($AT$6:$AT$85,"&gt;=90",$AT$6:$AT$85,"&lt;=100")</f>
        <v>0</v>
      </c>
      <c r="D128" s="104" t="str">
        <f>IF(C128=0," ",100*C128/C129)</f>
        <v xml:space="preserve"> </v>
      </c>
      <c r="E128" s="113"/>
      <c r="F128" s="112"/>
      <c r="G128" s="112"/>
      <c r="H128" s="112"/>
      <c r="I128" s="112"/>
      <c r="J128" s="112"/>
      <c r="K128" s="112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65"/>
      <c r="AU128" s="165"/>
    </row>
    <row r="129" spans="1:47" ht="14.25" customHeight="1" x14ac:dyDescent="0.25">
      <c r="A129" s="420" t="s">
        <v>123</v>
      </c>
      <c r="B129" s="409"/>
      <c r="C129" s="408" t="str">
        <f>IF(SUM(C120:C128)=0," ",SUM(C120:C128))</f>
        <v xml:space="preserve"> </v>
      </c>
      <c r="D129" s="409"/>
      <c r="E129" s="113"/>
      <c r="F129" s="112"/>
      <c r="G129" s="112"/>
      <c r="H129" s="112"/>
      <c r="I129" s="112"/>
      <c r="J129" s="112"/>
      <c r="K129" s="112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65"/>
      <c r="AU129" s="165"/>
    </row>
    <row r="130" spans="1:47" ht="12.75" customHeight="1" x14ac:dyDescent="0.25">
      <c r="A130" s="421" t="s">
        <v>127</v>
      </c>
      <c r="B130" s="421"/>
      <c r="C130" s="421"/>
      <c r="D130" s="421"/>
      <c r="E130" s="421" t="s">
        <v>128</v>
      </c>
      <c r="F130" s="421"/>
      <c r="G130" s="421"/>
      <c r="H130" s="421"/>
      <c r="I130" s="421"/>
      <c r="J130" s="421"/>
      <c r="K130" s="421"/>
      <c r="L130" s="421"/>
      <c r="M130" s="421"/>
      <c r="N130" s="421"/>
      <c r="O130" s="421"/>
      <c r="P130" s="421"/>
      <c r="Q130" s="421"/>
      <c r="R130" s="421"/>
      <c r="S130" s="421"/>
      <c r="T130" s="421"/>
      <c r="U130" s="421"/>
      <c r="V130" s="421"/>
      <c r="W130" s="421"/>
      <c r="X130" s="422" t="s">
        <v>129</v>
      </c>
      <c r="Y130" s="422"/>
      <c r="Z130" s="422"/>
      <c r="AA130" s="422"/>
      <c r="AB130" s="422"/>
      <c r="AC130" s="422"/>
      <c r="AD130" s="422"/>
      <c r="AE130" s="422"/>
      <c r="AF130" s="422"/>
      <c r="AG130" s="422"/>
      <c r="AH130" s="422"/>
      <c r="AI130" s="422"/>
      <c r="AJ130" s="422"/>
      <c r="AK130" s="422"/>
      <c r="AL130" s="422"/>
      <c r="AM130" s="422"/>
      <c r="AN130" s="131"/>
      <c r="AO130" s="131"/>
      <c r="AP130" s="168"/>
      <c r="AQ130" s="131"/>
      <c r="AR130" s="131"/>
      <c r="AS130" s="131"/>
      <c r="AT130" s="131"/>
      <c r="AU130" s="106"/>
    </row>
    <row r="131" spans="1:47" x14ac:dyDescent="0.25">
      <c r="A131" s="414" t="s">
        <v>119</v>
      </c>
      <c r="B131" s="414"/>
      <c r="C131" s="101" t="s">
        <v>136</v>
      </c>
      <c r="D131" s="101" t="s">
        <v>135</v>
      </c>
      <c r="E131" s="94"/>
      <c r="F131" s="94"/>
      <c r="G131" s="94"/>
      <c r="H131" s="94"/>
      <c r="I131" s="94"/>
      <c r="J131" s="94"/>
      <c r="K131" s="94"/>
      <c r="L131" s="115"/>
      <c r="M131" s="115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06"/>
      <c r="AH131" s="106"/>
      <c r="AI131" s="106"/>
      <c r="AJ131" s="106"/>
      <c r="AK131" s="106"/>
      <c r="AL131" s="106"/>
      <c r="AM131" s="106"/>
      <c r="AN131" s="131"/>
      <c r="AO131" s="415" t="s">
        <v>20</v>
      </c>
      <c r="AP131" s="415"/>
      <c r="AQ131" s="415"/>
      <c r="AR131" s="415"/>
      <c r="AS131" s="415"/>
      <c r="AT131" s="415"/>
      <c r="AU131" s="106"/>
    </row>
    <row r="132" spans="1:47" ht="13.8" x14ac:dyDescent="0.3">
      <c r="A132" s="414" t="str">
        <f>IF('Öğrenme Çıktıları'!R102&gt;0,'Öğrenme Çıktıları'!R61," ")</f>
        <v xml:space="preserve"> </v>
      </c>
      <c r="B132" s="414"/>
      <c r="C132" s="117" t="str">
        <f>IF('Öğrenme Çıktıları'!R102&gt;0,'Öğrenme Çıktıları'!R102," ")</f>
        <v xml:space="preserve"> </v>
      </c>
      <c r="D132" s="118" t="str">
        <f>IF('Öğrenme Çıktıları'!R102&gt;0,'Öğrenme Çıktıları'!R103," ")</f>
        <v xml:space="preserve"> </v>
      </c>
      <c r="E132" s="94"/>
      <c r="F132" s="94"/>
      <c r="G132" s="94"/>
      <c r="H132" s="94"/>
      <c r="I132" s="94"/>
      <c r="J132" s="94"/>
      <c r="K132" s="94"/>
      <c r="L132" s="119"/>
      <c r="M132" s="119"/>
      <c r="N132" s="120"/>
      <c r="O132" s="120"/>
      <c r="P132" s="120"/>
      <c r="Q132" s="120"/>
      <c r="R132" s="120"/>
      <c r="S132" s="120"/>
      <c r="T132" s="120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2"/>
      <c r="AH132" s="122"/>
      <c r="AI132" s="122"/>
      <c r="AJ132" s="122"/>
      <c r="AK132" s="122"/>
      <c r="AL132" s="122"/>
      <c r="AM132" s="122"/>
      <c r="AN132" s="169"/>
      <c r="AO132" s="415">
        <f ca="1">TODAY()</f>
        <v>46050</v>
      </c>
      <c r="AP132" s="415"/>
      <c r="AQ132" s="415"/>
      <c r="AR132" s="415"/>
      <c r="AS132" s="415"/>
      <c r="AT132" s="415"/>
      <c r="AU132" s="122"/>
    </row>
    <row r="133" spans="1:47" ht="13.8" x14ac:dyDescent="0.25">
      <c r="A133" s="408" t="str">
        <f>IF('Öğrenme Çıktıları'!S102&gt;0,'Öğrenme Çıktıları'!S61," ")</f>
        <v xml:space="preserve"> </v>
      </c>
      <c r="B133" s="409"/>
      <c r="C133" s="117" t="str">
        <f>IF('Öğrenme Çıktıları'!S102&gt;0,'Öğrenme Çıktıları'!S102," ")</f>
        <v xml:space="preserve"> </v>
      </c>
      <c r="D133" s="118" t="str">
        <f>IF('Öğrenme Çıktıları'!S102&gt;0,'Öğrenme Çıktıları'!S103," ")</f>
        <v xml:space="preserve"> </v>
      </c>
      <c r="E133" s="94"/>
      <c r="F133" s="94"/>
      <c r="G133" s="94"/>
      <c r="H133" s="94"/>
      <c r="I133" s="94"/>
      <c r="J133" s="94"/>
      <c r="K133" s="94"/>
      <c r="L133" s="123"/>
      <c r="M133" s="123"/>
      <c r="N133" s="120"/>
      <c r="O133" s="120"/>
      <c r="P133" s="120"/>
      <c r="Q133" s="120"/>
      <c r="R133" s="120"/>
      <c r="S133" s="120"/>
      <c r="T133" s="120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70"/>
      <c r="AH133" s="170"/>
      <c r="AI133" s="170"/>
      <c r="AJ133" s="170"/>
      <c r="AK133" s="170"/>
      <c r="AL133" s="170"/>
      <c r="AM133" s="170"/>
      <c r="AN133" s="171"/>
      <c r="AO133" s="415">
        <f>'Ders Bilgileri'!E17</f>
        <v>0</v>
      </c>
      <c r="AP133" s="415"/>
      <c r="AQ133" s="415"/>
      <c r="AR133" s="415"/>
      <c r="AS133" s="415"/>
      <c r="AT133" s="415"/>
      <c r="AU133" s="170"/>
    </row>
    <row r="134" spans="1:47" ht="12" customHeight="1" x14ac:dyDescent="0.25">
      <c r="A134" s="414" t="str">
        <f>IF('Öğrenme Çıktıları'!T102&gt;0,'Öğrenme Çıktıları'!T61," ")</f>
        <v xml:space="preserve"> </v>
      </c>
      <c r="B134" s="414"/>
      <c r="C134" s="117" t="str">
        <f>IF('Öğrenme Çıktıları'!T102&gt;0,'Öğrenme Çıktıları'!T102," ")</f>
        <v xml:space="preserve"> </v>
      </c>
      <c r="D134" s="118" t="str">
        <f>IF('Öğrenme Çıktıları'!T102&gt;0,'Öğrenme Çıktıları'!T103," ")</f>
        <v xml:space="preserve"> </v>
      </c>
      <c r="E134" s="94"/>
      <c r="F134" s="94"/>
      <c r="G134" s="94"/>
      <c r="H134" s="94"/>
      <c r="I134" s="94"/>
      <c r="J134" s="94"/>
      <c r="K134" s="94"/>
      <c r="L134" s="125"/>
      <c r="M134" s="125"/>
      <c r="N134" s="126"/>
      <c r="O134" s="126"/>
      <c r="P134" s="126"/>
      <c r="Q134" s="126"/>
      <c r="R134" s="126"/>
      <c r="S134" s="126"/>
      <c r="T134" s="126"/>
      <c r="U134" s="126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8"/>
      <c r="AH134" s="128"/>
      <c r="AI134" s="128"/>
      <c r="AJ134" s="128"/>
      <c r="AK134" s="128"/>
      <c r="AL134" s="128"/>
      <c r="AM134" s="128"/>
      <c r="AN134" s="172"/>
      <c r="AO134" s="415" t="s">
        <v>27</v>
      </c>
      <c r="AP134" s="415"/>
      <c r="AQ134" s="415"/>
      <c r="AR134" s="415"/>
      <c r="AS134" s="415"/>
      <c r="AT134" s="415"/>
      <c r="AU134" s="128"/>
    </row>
    <row r="135" spans="1:47" ht="12" customHeight="1" x14ac:dyDescent="0.25">
      <c r="A135" s="408" t="str">
        <f>IF('Öğrenme Çıktıları'!U102&gt;0,'Öğrenme Çıktıları'!U61," ")</f>
        <v xml:space="preserve"> </v>
      </c>
      <c r="B135" s="409"/>
      <c r="C135" s="117" t="str">
        <f>IF('Öğrenme Çıktıları'!U102&gt;0,'Öğrenme Çıktıları'!U102," ")</f>
        <v xml:space="preserve"> </v>
      </c>
      <c r="D135" s="118" t="str">
        <f>IF('Öğrenme Çıktıları'!U102&gt;0,'Öğrenme Çıktıları'!U103," ")</f>
        <v xml:space="preserve"> </v>
      </c>
      <c r="E135" s="94"/>
      <c r="F135" s="94"/>
      <c r="G135" s="94"/>
      <c r="H135" s="94"/>
      <c r="I135" s="94"/>
      <c r="J135" s="94"/>
      <c r="K135" s="94"/>
      <c r="L135" s="125"/>
      <c r="M135" s="125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9"/>
      <c r="AH135" s="129"/>
      <c r="AI135" s="129"/>
      <c r="AJ135" s="129"/>
      <c r="AK135" s="129"/>
      <c r="AL135" s="129"/>
      <c r="AM135" s="129"/>
      <c r="AN135" s="173"/>
      <c r="AO135" s="417"/>
      <c r="AP135" s="417"/>
      <c r="AQ135" s="417"/>
      <c r="AR135" s="417"/>
      <c r="AS135" s="417"/>
      <c r="AT135" s="417"/>
      <c r="AU135" s="128"/>
    </row>
    <row r="136" spans="1:47" ht="12.75" customHeight="1" x14ac:dyDescent="0.25">
      <c r="A136" s="414" t="str">
        <f>IF('Öğrenme Çıktıları'!V102&gt;0,'Öğrenme Çıktıları'!V61," ")</f>
        <v xml:space="preserve"> </v>
      </c>
      <c r="B136" s="414"/>
      <c r="C136" s="117" t="str">
        <f>IF('Öğrenme Çıktıları'!V102&gt;0,'Öğrenme Çıktıları'!V102," ")</f>
        <v xml:space="preserve"> </v>
      </c>
      <c r="D136" s="118" t="str">
        <f>IF('Öğrenme Çıktıları'!V102&gt;0,'Öğrenme Çıktıları'!V103," ")</f>
        <v xml:space="preserve"> </v>
      </c>
      <c r="E136" s="94"/>
      <c r="F136" s="94"/>
      <c r="G136" s="94"/>
      <c r="H136" s="94"/>
      <c r="I136" s="94"/>
      <c r="J136" s="94"/>
      <c r="K136" s="94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29"/>
      <c r="AH136" s="129"/>
      <c r="AI136" s="129"/>
      <c r="AJ136" s="129"/>
      <c r="AK136" s="129"/>
      <c r="AL136" s="129"/>
      <c r="AM136" s="129"/>
      <c r="AN136" s="173"/>
      <c r="AU136" s="174"/>
    </row>
    <row r="137" spans="1:47" x14ac:dyDescent="0.25">
      <c r="A137" s="408" t="str">
        <f>IF('Öğrenme Çıktıları'!W102&gt;0,'Öğrenme Çıktıları'!W61," ")</f>
        <v xml:space="preserve"> </v>
      </c>
      <c r="B137" s="409"/>
      <c r="C137" s="117" t="str">
        <f>IF('Öğrenme Çıktıları'!W102&gt;0,'Öğrenme Çıktıları'!W102," ")</f>
        <v xml:space="preserve"> </v>
      </c>
      <c r="D137" s="118" t="str">
        <f>IF('Öğrenme Çıktıları'!W102&gt;0,'Öğrenme Çıktıları'!W103," ")</f>
        <v xml:space="preserve"> </v>
      </c>
      <c r="E137" s="94"/>
      <c r="F137" s="94"/>
      <c r="G137" s="94"/>
      <c r="H137" s="94"/>
      <c r="I137" s="94"/>
      <c r="J137" s="94"/>
      <c r="K137" s="94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6"/>
      <c r="AN137" s="131"/>
      <c r="AO137" s="416" t="s">
        <v>21</v>
      </c>
      <c r="AP137" s="416"/>
      <c r="AQ137" s="416"/>
      <c r="AR137" s="416"/>
      <c r="AS137" s="416"/>
      <c r="AT137" s="416"/>
      <c r="AU137" s="106"/>
    </row>
    <row r="138" spans="1:47" x14ac:dyDescent="0.25">
      <c r="A138" s="414" t="str">
        <f>IF('Öğrenme Çıktıları'!X102&gt;0,'Öğrenme Çıktıları'!X61," ")</f>
        <v xml:space="preserve"> </v>
      </c>
      <c r="B138" s="414"/>
      <c r="C138" s="117" t="str">
        <f>IF('Öğrenme Çıktıları'!X102&gt;0,'Öğrenme Çıktıları'!X102," ")</f>
        <v xml:space="preserve"> </v>
      </c>
      <c r="D138" s="118" t="str">
        <f>IF('Öğrenme Çıktıları'!X102&gt;0,'Öğrenme Çıktıları'!X103," ")</f>
        <v xml:space="preserve"> </v>
      </c>
      <c r="E138" s="94"/>
      <c r="F138" s="94"/>
      <c r="G138" s="94"/>
      <c r="H138" s="94"/>
      <c r="I138" s="94"/>
      <c r="J138" s="94"/>
      <c r="K138" s="94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  <c r="AI138" s="106"/>
      <c r="AJ138" s="106"/>
      <c r="AK138" s="106"/>
      <c r="AL138" s="106"/>
      <c r="AM138" s="106"/>
      <c r="AN138" s="131"/>
      <c r="AO138" s="415">
        <f ca="1">TODAY()</f>
        <v>46050</v>
      </c>
      <c r="AP138" s="415"/>
      <c r="AQ138" s="415"/>
      <c r="AR138" s="415"/>
      <c r="AS138" s="415"/>
      <c r="AT138" s="415"/>
      <c r="AU138" s="106"/>
    </row>
    <row r="139" spans="1:47" x14ac:dyDescent="0.25">
      <c r="A139" s="408" t="str">
        <f>IF('Öğrenme Çıktıları'!Y102&gt;0,'Öğrenme Çıktıları'!Y61," ")</f>
        <v xml:space="preserve"> </v>
      </c>
      <c r="B139" s="409"/>
      <c r="C139" s="117" t="str">
        <f>IF('Öğrenme Çıktıları'!Y102&gt;0,'Öğrenme Çıktıları'!Y102," ")</f>
        <v xml:space="preserve"> </v>
      </c>
      <c r="D139" s="118" t="str">
        <f>IF('Öğrenme Çıktıları'!Y102&gt;0,'Öğrenme Çıktıları'!Y103," ")</f>
        <v xml:space="preserve"> </v>
      </c>
      <c r="E139" s="94"/>
      <c r="F139" s="94"/>
      <c r="G139" s="94"/>
      <c r="H139" s="94"/>
      <c r="I139" s="94"/>
      <c r="J139" s="94"/>
      <c r="K139" s="94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  <c r="AI139" s="106"/>
      <c r="AJ139" s="106"/>
      <c r="AK139" s="106"/>
      <c r="AL139" s="106"/>
      <c r="AM139" s="106"/>
      <c r="AN139" s="131"/>
      <c r="AO139" s="416">
        <f>'Ders Bilgileri'!E19</f>
        <v>0</v>
      </c>
      <c r="AP139" s="416"/>
      <c r="AQ139" s="416"/>
      <c r="AR139" s="416"/>
      <c r="AS139" s="416"/>
      <c r="AT139" s="416"/>
      <c r="AU139" s="106"/>
    </row>
    <row r="140" spans="1:47" ht="12.75" customHeight="1" x14ac:dyDescent="0.25">
      <c r="A140" s="414" t="str">
        <f>IF('Öğrenme Çıktıları'!Z102&gt;0,'Öğrenme Çıktıları'!Z61," ")</f>
        <v xml:space="preserve"> </v>
      </c>
      <c r="B140" s="414"/>
      <c r="C140" s="117" t="str">
        <f>IF('Öğrenme Çıktıları'!Z102&gt;0,'Öğrenme Çıktıları'!Z102," ")</f>
        <v xml:space="preserve"> </v>
      </c>
      <c r="D140" s="118" t="str">
        <f>IF('Öğrenme Çıktıları'!Z102&gt;0,'Öğrenme Çıktıları'!Z103," ")</f>
        <v xml:space="preserve"> </v>
      </c>
      <c r="E140" s="94"/>
      <c r="F140" s="94"/>
      <c r="G140" s="94"/>
      <c r="H140" s="94"/>
      <c r="I140" s="94"/>
      <c r="J140" s="94"/>
      <c r="K140" s="94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6"/>
      <c r="AJ140" s="106"/>
      <c r="AK140" s="106"/>
      <c r="AL140" s="106"/>
      <c r="AM140" s="106"/>
      <c r="AN140" s="131"/>
      <c r="AO140" s="416" t="s">
        <v>169</v>
      </c>
      <c r="AP140" s="416"/>
      <c r="AQ140" s="416"/>
      <c r="AR140" s="416"/>
      <c r="AS140" s="416"/>
      <c r="AT140" s="416"/>
      <c r="AU140" s="106"/>
    </row>
    <row r="141" spans="1:47" x14ac:dyDescent="0.25">
      <c r="A141" s="408" t="str">
        <f>IF('Öğrenme Çıktıları'!AA102&gt;0,'Öğrenme Çıktıları'!AA61," ")</f>
        <v xml:space="preserve"> </v>
      </c>
      <c r="B141" s="409"/>
      <c r="C141" s="117" t="str">
        <f>IF('Öğrenme Çıktıları'!AA102&gt;0,'Öğrenme Çıktıları'!AA102," ")</f>
        <v xml:space="preserve"> </v>
      </c>
      <c r="D141" s="118" t="str">
        <f>IF('Öğrenme Çıktıları'!AA102&gt;0,'Öğrenme Çıktıları'!AA103," ")</f>
        <v xml:space="preserve"> </v>
      </c>
      <c r="E141" s="94"/>
      <c r="F141" s="94"/>
      <c r="G141" s="94"/>
      <c r="H141" s="94"/>
      <c r="I141" s="94"/>
      <c r="J141" s="94"/>
      <c r="K141" s="94"/>
      <c r="L141" s="175"/>
      <c r="M141" s="175"/>
      <c r="N141" s="175"/>
      <c r="O141" s="175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  <c r="AN141" s="131"/>
      <c r="AO141" s="410"/>
      <c r="AP141" s="411"/>
      <c r="AQ141" s="411"/>
      <c r="AR141" s="411"/>
      <c r="AS141" s="411"/>
      <c r="AT141" s="412"/>
      <c r="AU141" s="106"/>
    </row>
    <row r="142" spans="1:47" x14ac:dyDescent="0.25">
      <c r="A142" s="131"/>
      <c r="B142" s="131"/>
      <c r="C142" s="131"/>
      <c r="D142" s="131"/>
      <c r="E142" s="176"/>
      <c r="F142" s="176"/>
      <c r="G142" s="176"/>
      <c r="H142" s="176"/>
      <c r="I142" s="176"/>
      <c r="J142" s="176"/>
      <c r="K142" s="176"/>
      <c r="L142" s="177"/>
      <c r="M142" s="177"/>
      <c r="N142" s="177"/>
      <c r="O142" s="177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</row>
    <row r="143" spans="1:47" x14ac:dyDescent="0.25">
      <c r="A143" s="131"/>
      <c r="B143" s="131"/>
      <c r="C143" s="131"/>
      <c r="D143" s="131"/>
      <c r="E143" s="413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131"/>
      <c r="AJ143" s="131"/>
      <c r="AK143" s="131"/>
      <c r="AL143" s="131"/>
      <c r="AM143" s="131"/>
      <c r="AN143" s="131"/>
      <c r="AO143" s="131"/>
      <c r="AP143" s="131"/>
      <c r="AQ143" s="131"/>
      <c r="AR143" s="131"/>
      <c r="AS143" s="131"/>
      <c r="AT143" s="131"/>
    </row>
    <row r="144" spans="1:47" x14ac:dyDescent="0.25">
      <c r="A144" s="131"/>
      <c r="B144" s="131"/>
      <c r="C144" s="131"/>
      <c r="D144" s="131"/>
      <c r="E144" s="413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</row>
    <row r="145" spans="1:46" x14ac:dyDescent="0.25">
      <c r="A145" s="131"/>
      <c r="B145" s="131"/>
      <c r="C145" s="131"/>
      <c r="D145" s="178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  <c r="AR145" s="131"/>
      <c r="AS145" s="131"/>
      <c r="AT145" s="131"/>
    </row>
  </sheetData>
  <sheetProtection sheet="1" objects="1" scenarios="1" selectLockedCells="1"/>
  <mergeCells count="148">
    <mergeCell ref="A1:AT1"/>
    <mergeCell ref="AU4:AU5"/>
    <mergeCell ref="C5:E5"/>
    <mergeCell ref="C6:E6"/>
    <mergeCell ref="C45:E45"/>
    <mergeCell ref="C46:E46"/>
    <mergeCell ref="C47:E47"/>
    <mergeCell ref="C48:E48"/>
    <mergeCell ref="C49:E49"/>
    <mergeCell ref="A2:AP2"/>
    <mergeCell ref="AQ2:AT3"/>
    <mergeCell ref="A3:AP3"/>
    <mergeCell ref="A4:E4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56:E56"/>
    <mergeCell ref="C57:E57"/>
    <mergeCell ref="C58:E58"/>
    <mergeCell ref="C59:E59"/>
    <mergeCell ref="C60:E60"/>
    <mergeCell ref="C61:E61"/>
    <mergeCell ref="C50:E50"/>
    <mergeCell ref="C51:E51"/>
    <mergeCell ref="C52:E52"/>
    <mergeCell ref="C53:E53"/>
    <mergeCell ref="C54:E54"/>
    <mergeCell ref="C55:E55"/>
    <mergeCell ref="C68:E68"/>
    <mergeCell ref="C69:E69"/>
    <mergeCell ref="C70:E70"/>
    <mergeCell ref="C71:E71"/>
    <mergeCell ref="C72:E72"/>
    <mergeCell ref="C73:E73"/>
    <mergeCell ref="C62:E62"/>
    <mergeCell ref="C63:E63"/>
    <mergeCell ref="C64:E64"/>
    <mergeCell ref="C65:E65"/>
    <mergeCell ref="C66:E66"/>
    <mergeCell ref="C67:E67"/>
    <mergeCell ref="C80:E80"/>
    <mergeCell ref="C83:E83"/>
    <mergeCell ref="C84:E84"/>
    <mergeCell ref="C85:E85"/>
    <mergeCell ref="A86:E86"/>
    <mergeCell ref="A87:E87"/>
    <mergeCell ref="C74:E74"/>
    <mergeCell ref="C75:E75"/>
    <mergeCell ref="C76:E76"/>
    <mergeCell ref="C77:E77"/>
    <mergeCell ref="C78:E78"/>
    <mergeCell ref="C79:E79"/>
    <mergeCell ref="C81:E81"/>
    <mergeCell ref="C82:E82"/>
    <mergeCell ref="A93:E94"/>
    <mergeCell ref="AT93:AT94"/>
    <mergeCell ref="AU93:AU94"/>
    <mergeCell ref="A95:E96"/>
    <mergeCell ref="AT95:AT96"/>
    <mergeCell ref="AU95:AU96"/>
    <mergeCell ref="A88:E88"/>
    <mergeCell ref="A89:E89"/>
    <mergeCell ref="A90:E91"/>
    <mergeCell ref="AT90:AT91"/>
    <mergeCell ref="AU90:AU91"/>
    <mergeCell ref="A92:E92"/>
    <mergeCell ref="A118:B118"/>
    <mergeCell ref="C118:D118"/>
    <mergeCell ref="AF118:AN118"/>
    <mergeCell ref="A119:B119"/>
    <mergeCell ref="A120:B120"/>
    <mergeCell ref="A121:B121"/>
    <mergeCell ref="A115:D115"/>
    <mergeCell ref="E115:W115"/>
    <mergeCell ref="X115:AT115"/>
    <mergeCell ref="A116:B116"/>
    <mergeCell ref="C116:D116"/>
    <mergeCell ref="A117:B117"/>
    <mergeCell ref="C117:D117"/>
    <mergeCell ref="A128:B128"/>
    <mergeCell ref="A129:B129"/>
    <mergeCell ref="C129:D129"/>
    <mergeCell ref="A130:D130"/>
    <mergeCell ref="E130:W130"/>
    <mergeCell ref="X130:AM130"/>
    <mergeCell ref="A122:B122"/>
    <mergeCell ref="A123:B123"/>
    <mergeCell ref="A124:B124"/>
    <mergeCell ref="A125:B125"/>
    <mergeCell ref="A126:B126"/>
    <mergeCell ref="A127:B127"/>
    <mergeCell ref="A134:B134"/>
    <mergeCell ref="AO134:AT134"/>
    <mergeCell ref="A135:B135"/>
    <mergeCell ref="AO135:AT135"/>
    <mergeCell ref="A136:B136"/>
    <mergeCell ref="A137:B137"/>
    <mergeCell ref="AO137:AT137"/>
    <mergeCell ref="A131:B131"/>
    <mergeCell ref="AO131:AT131"/>
    <mergeCell ref="A132:B132"/>
    <mergeCell ref="AO132:AT132"/>
    <mergeCell ref="A133:B133"/>
    <mergeCell ref="AO133:AT133"/>
    <mergeCell ref="A141:B141"/>
    <mergeCell ref="AO141:AT141"/>
    <mergeCell ref="E143:E144"/>
    <mergeCell ref="A138:B138"/>
    <mergeCell ref="AO138:AT138"/>
    <mergeCell ref="A139:B139"/>
    <mergeCell ref="AO139:AT139"/>
    <mergeCell ref="A140:B140"/>
    <mergeCell ref="AO140:AT140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</mergeCells>
  <conditionalFormatting sqref="F95:AS95">
    <cfRule type="cellIs" dxfId="5" priority="1" stopIfTrue="1" operator="lessThan">
      <formula>50</formula>
    </cfRule>
  </conditionalFormatting>
  <dataValidations count="1">
    <dataValidation allowBlank="1" showInputMessage="1" showErrorMessage="1" prompt="Öğrencinin sorudan aldığı puan değerini giriniz." sqref="F46 F6:AS45 L141:O142 F48:F85 G46:AS85" xr:uid="{00000000-0002-0000-0700-000000000000}"/>
  </dataValidations>
  <pageMargins left="0.70866141732283472" right="0.19685039370078741" top="0.19685039370078741" bottom="0.11811023622047245" header="0.23622047244094491" footer="0.15748031496062992"/>
  <pageSetup paperSize="9" scale="93" orientation="landscape" r:id="rId1"/>
  <headerFooter alignWithMargins="0"/>
  <rowBreaks count="2" manualBreakCount="2">
    <brk id="46" max="45" man="1"/>
    <brk id="96" max="4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89999084444715716"/>
  </sheetPr>
  <dimension ref="A1:BM145"/>
  <sheetViews>
    <sheetView view="pageBreakPreview" zoomScale="118" zoomScaleNormal="70" zoomScaleSheetLayoutView="118" workbookViewId="0">
      <selection activeCell="F6" sqref="F6"/>
    </sheetView>
  </sheetViews>
  <sheetFormatPr defaultColWidth="9.109375" defaultRowHeight="13.2" x14ac:dyDescent="0.25"/>
  <cols>
    <col min="1" max="1" width="3.88671875" style="134" customWidth="1"/>
    <col min="2" max="2" width="9.33203125" style="134" customWidth="1"/>
    <col min="3" max="3" width="11" style="134" customWidth="1"/>
    <col min="4" max="4" width="10.5546875" style="134" customWidth="1"/>
    <col min="5" max="5" width="9.33203125" style="134" customWidth="1"/>
    <col min="6" max="15" width="2.33203125" style="134" customWidth="1"/>
    <col min="16" max="45" width="2.44140625" style="134" customWidth="1"/>
    <col min="46" max="46" width="11.5546875" style="134" customWidth="1"/>
    <col min="47" max="47" width="16.5546875" style="134" hidden="1" customWidth="1"/>
    <col min="48" max="65" width="9.109375" style="131"/>
    <col min="66" max="16384" width="9.109375" style="134"/>
  </cols>
  <sheetData>
    <row r="1" spans="1:47" ht="13.8" x14ac:dyDescent="0.3">
      <c r="A1" s="448" t="str">
        <f>'Ders Bilgileri'!E5</f>
        <v>BEŞİKDÜZÜ MESLEK YÜKSEKOKULU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137"/>
      <c r="AR1" s="137"/>
      <c r="AS1" s="137"/>
      <c r="AT1" s="137"/>
      <c r="AU1" s="137"/>
    </row>
    <row r="2" spans="1:47" ht="17.25" customHeight="1" x14ac:dyDescent="0.25">
      <c r="A2" s="452" t="str">
        <f>'Ders Bilgileri'!E13&amp;" Eğitim Öğretim Yılı - " &amp;'Ders Bilgileri'!E15</f>
        <v xml:space="preserve"> Eğitim Öğretim Yılı - 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W2" s="453"/>
      <c r="X2" s="453"/>
      <c r="Y2" s="453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453"/>
      <c r="AK2" s="453"/>
      <c r="AL2" s="453"/>
      <c r="AM2" s="453"/>
      <c r="AN2" s="453"/>
      <c r="AO2" s="453"/>
      <c r="AP2" s="454"/>
      <c r="AQ2" s="463" t="str">
        <f>IF('Sınav Tarihleri'!E6=0,"SINAV YAPILMADI",'Sınav Tarihleri'!E6)</f>
        <v>SINAV YAPILMADI</v>
      </c>
      <c r="AR2" s="464"/>
      <c r="AS2" s="464"/>
      <c r="AT2" s="465"/>
      <c r="AU2" s="138"/>
    </row>
    <row r="3" spans="1:47" ht="16.5" customHeight="1" x14ac:dyDescent="0.25">
      <c r="A3" s="461" t="str">
        <f>'Ders Bilgileri'!E11&amp;" / "&amp;'Ders Bilgileri'!E7&amp;" - "&amp;'Ders Bilgileri'!E9&amp;" Dersi "&amp;" Final Sınavı Analizi"</f>
        <v xml:space="preserve"> /  -  Dersi  Final Sınavı Analizi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1"/>
      <c r="AF3" s="461"/>
      <c r="AG3" s="461"/>
      <c r="AH3" s="461"/>
      <c r="AI3" s="461"/>
      <c r="AJ3" s="461"/>
      <c r="AK3" s="461"/>
      <c r="AL3" s="461"/>
      <c r="AM3" s="461"/>
      <c r="AN3" s="461"/>
      <c r="AO3" s="461"/>
      <c r="AP3" s="461"/>
      <c r="AQ3" s="458"/>
      <c r="AR3" s="459"/>
      <c r="AS3" s="459"/>
      <c r="AT3" s="460"/>
      <c r="AU3" s="138"/>
    </row>
    <row r="4" spans="1:47" ht="12.75" customHeight="1" x14ac:dyDescent="0.25">
      <c r="A4" s="451" t="s">
        <v>15</v>
      </c>
      <c r="B4" s="451"/>
      <c r="C4" s="451"/>
      <c r="D4" s="451"/>
      <c r="E4" s="451"/>
      <c r="F4" s="139" t="str">
        <f>IF('NOT Baremi'!E20=0," ",'NOT Baremi'!E20)</f>
        <v xml:space="preserve"> </v>
      </c>
      <c r="G4" s="139" t="str">
        <f>IF('NOT Baremi'!F20=0," ",'NOT Baremi'!F20)</f>
        <v xml:space="preserve"> </v>
      </c>
      <c r="H4" s="139" t="str">
        <f>IF('NOT Baremi'!G20=0," ",'NOT Baremi'!G20)</f>
        <v xml:space="preserve"> </v>
      </c>
      <c r="I4" s="139" t="str">
        <f>IF('NOT Baremi'!H20=0," ",'NOT Baremi'!H20)</f>
        <v xml:space="preserve"> </v>
      </c>
      <c r="J4" s="139" t="str">
        <f>IF('NOT Baremi'!I20=0," ",'NOT Baremi'!I20)</f>
        <v xml:space="preserve"> </v>
      </c>
      <c r="K4" s="139" t="str">
        <f>IF('NOT Baremi'!J20=0," ",'NOT Baremi'!J20)</f>
        <v xml:space="preserve"> </v>
      </c>
      <c r="L4" s="139" t="str">
        <f>IF('NOT Baremi'!K20=0," ",'NOT Baremi'!K20)</f>
        <v xml:space="preserve"> </v>
      </c>
      <c r="M4" s="139" t="str">
        <f>IF('NOT Baremi'!L20=0," ",'NOT Baremi'!L20)</f>
        <v xml:space="preserve"> </v>
      </c>
      <c r="N4" s="139" t="str">
        <f>IF('NOT Baremi'!M20=0," ",'NOT Baremi'!M20)</f>
        <v xml:space="preserve"> </v>
      </c>
      <c r="O4" s="139" t="str">
        <f>IF('NOT Baremi'!N20=0," ",'NOT Baremi'!N20)</f>
        <v xml:space="preserve"> </v>
      </c>
      <c r="P4" s="139" t="str">
        <f>IF('NOT Baremi'!O20=0," ",'NOT Baremi'!O20)</f>
        <v xml:space="preserve"> </v>
      </c>
      <c r="Q4" s="139" t="str">
        <f>IF('NOT Baremi'!P20=0," ",'NOT Baremi'!P20)</f>
        <v xml:space="preserve"> </v>
      </c>
      <c r="R4" s="139" t="str">
        <f>IF('NOT Baremi'!Q20=0," ",'NOT Baremi'!Q20)</f>
        <v xml:space="preserve"> </v>
      </c>
      <c r="S4" s="139" t="str">
        <f>IF('NOT Baremi'!R20=0," ",'NOT Baremi'!R20)</f>
        <v xml:space="preserve"> </v>
      </c>
      <c r="T4" s="139" t="str">
        <f>IF('NOT Baremi'!S20=0," ",'NOT Baremi'!S20)</f>
        <v xml:space="preserve"> </v>
      </c>
      <c r="U4" s="139" t="str">
        <f>IF('NOT Baremi'!T20=0," ",'NOT Baremi'!T20)</f>
        <v xml:space="preserve"> </v>
      </c>
      <c r="V4" s="139" t="str">
        <f>IF('NOT Baremi'!U20=0," ",'NOT Baremi'!U20)</f>
        <v xml:space="preserve"> </v>
      </c>
      <c r="W4" s="139" t="str">
        <f>IF('NOT Baremi'!V20=0," ",'NOT Baremi'!V20)</f>
        <v xml:space="preserve"> </v>
      </c>
      <c r="X4" s="139" t="str">
        <f>IF('NOT Baremi'!W20=0," ",'NOT Baremi'!W20)</f>
        <v xml:space="preserve"> </v>
      </c>
      <c r="Y4" s="139" t="str">
        <f>IF('NOT Baremi'!X20=0," ",'NOT Baremi'!X20)</f>
        <v xml:space="preserve"> </v>
      </c>
      <c r="Z4" s="139" t="str">
        <f>IF('NOT Baremi'!Y20=0," ",'NOT Baremi'!Y20)</f>
        <v xml:space="preserve"> </v>
      </c>
      <c r="AA4" s="139" t="str">
        <f>IF('NOT Baremi'!Z20=0," ",'NOT Baremi'!Z20)</f>
        <v xml:space="preserve"> </v>
      </c>
      <c r="AB4" s="139" t="str">
        <f>IF('NOT Baremi'!AA20=0," ",'NOT Baremi'!AA20)</f>
        <v xml:space="preserve"> </v>
      </c>
      <c r="AC4" s="139" t="str">
        <f>IF('NOT Baremi'!AB20=0," ",'NOT Baremi'!AB20)</f>
        <v xml:space="preserve"> </v>
      </c>
      <c r="AD4" s="139" t="str">
        <f>IF('NOT Baremi'!AC20=0," ",'NOT Baremi'!AC20)</f>
        <v xml:space="preserve"> </v>
      </c>
      <c r="AE4" s="139" t="str">
        <f>IF('NOT Baremi'!AD20=0," ",'NOT Baremi'!AD20)</f>
        <v xml:space="preserve"> </v>
      </c>
      <c r="AF4" s="139" t="str">
        <f>IF('NOT Baremi'!AE20=0," ",'NOT Baremi'!AE20)</f>
        <v xml:space="preserve"> </v>
      </c>
      <c r="AG4" s="139" t="str">
        <f>IF('NOT Baremi'!AF20=0," ",'NOT Baremi'!AF20)</f>
        <v xml:space="preserve"> </v>
      </c>
      <c r="AH4" s="139" t="str">
        <f>IF('NOT Baremi'!AG20=0," ",'NOT Baremi'!AG20)</f>
        <v xml:space="preserve"> </v>
      </c>
      <c r="AI4" s="139" t="str">
        <f>IF('NOT Baremi'!AH20=0," ",'NOT Baremi'!AH20)</f>
        <v xml:space="preserve"> </v>
      </c>
      <c r="AJ4" s="139" t="str">
        <f>IF('NOT Baremi'!AI20=0," ",'NOT Baremi'!AI20)</f>
        <v xml:space="preserve"> </v>
      </c>
      <c r="AK4" s="139" t="str">
        <f>IF('NOT Baremi'!AJ20=0," ",'NOT Baremi'!AJ20)</f>
        <v xml:space="preserve"> </v>
      </c>
      <c r="AL4" s="139" t="str">
        <f>IF('NOT Baremi'!AK20=0," ",'NOT Baremi'!AK20)</f>
        <v xml:space="preserve"> </v>
      </c>
      <c r="AM4" s="139" t="str">
        <f>IF('NOT Baremi'!AL20=0," ",'NOT Baremi'!AL20)</f>
        <v xml:space="preserve"> </v>
      </c>
      <c r="AN4" s="139" t="str">
        <f>IF('NOT Baremi'!AM20=0," ",'NOT Baremi'!AM20)</f>
        <v xml:space="preserve"> </v>
      </c>
      <c r="AO4" s="139" t="str">
        <f>IF('NOT Baremi'!AN20=0," ",'NOT Baremi'!AN20)</f>
        <v xml:space="preserve"> </v>
      </c>
      <c r="AP4" s="139" t="str">
        <f>IF('NOT Baremi'!AO20=0," ",'NOT Baremi'!AO20)</f>
        <v xml:space="preserve"> </v>
      </c>
      <c r="AQ4" s="139" t="str">
        <f>IF('NOT Baremi'!AP20=0," ",'NOT Baremi'!AP20)</f>
        <v xml:space="preserve"> </v>
      </c>
      <c r="AR4" s="139" t="str">
        <f>IF('NOT Baremi'!AQ20=0," ",'NOT Baremi'!AQ20)</f>
        <v xml:space="preserve"> </v>
      </c>
      <c r="AS4" s="139" t="str">
        <f>IF('NOT Baremi'!AR20=0," ",'NOT Baremi'!AR20)</f>
        <v xml:space="preserve"> </v>
      </c>
      <c r="AT4" s="140" t="str">
        <f>IF(SUM(F4:AS4)=0," ",SUM(F4:AS4))</f>
        <v xml:space="preserve"> </v>
      </c>
      <c r="AU4" s="449" t="s">
        <v>24</v>
      </c>
    </row>
    <row r="5" spans="1:47" ht="31.2" x14ac:dyDescent="0.25">
      <c r="A5" s="141" t="s">
        <v>0</v>
      </c>
      <c r="B5" s="141" t="s">
        <v>17</v>
      </c>
      <c r="C5" s="451" t="s">
        <v>14</v>
      </c>
      <c r="D5" s="451"/>
      <c r="E5" s="451"/>
      <c r="F5" s="142" t="str">
        <f>IF('NOT Baremi'!E20&gt;0,'NOT Baremi'!E19&amp;"."&amp;"SORU"," ")</f>
        <v xml:space="preserve"> </v>
      </c>
      <c r="G5" s="142" t="str">
        <f>IF('NOT Baremi'!F20&gt;0,'NOT Baremi'!F19&amp;"."&amp;"SORU"," ")</f>
        <v xml:space="preserve"> </v>
      </c>
      <c r="H5" s="142" t="str">
        <f>IF('NOT Baremi'!G20&gt;0,'NOT Baremi'!G19&amp;"."&amp;"SORU"," ")</f>
        <v xml:space="preserve"> </v>
      </c>
      <c r="I5" s="142" t="str">
        <f>IF('NOT Baremi'!H20&gt;0,'NOT Baremi'!H19&amp;"."&amp;"SORU"," ")</f>
        <v xml:space="preserve"> </v>
      </c>
      <c r="J5" s="142" t="str">
        <f>IF('NOT Baremi'!I20&gt;0,'NOT Baremi'!I19&amp;"."&amp;"SORU"," ")</f>
        <v xml:space="preserve"> </v>
      </c>
      <c r="K5" s="142" t="str">
        <f>IF('NOT Baremi'!J20&gt;0,'NOT Baremi'!J19&amp;"."&amp;"SORU"," ")</f>
        <v xml:space="preserve"> </v>
      </c>
      <c r="L5" s="142" t="str">
        <f>IF('NOT Baremi'!K20&gt;0,'NOT Baremi'!K19&amp;"."&amp;"SORU"," ")</f>
        <v xml:space="preserve"> </v>
      </c>
      <c r="M5" s="142" t="str">
        <f>IF('NOT Baremi'!L20&gt;0,'NOT Baremi'!L19&amp;"."&amp;"SORU"," ")</f>
        <v xml:space="preserve"> </v>
      </c>
      <c r="N5" s="142" t="str">
        <f>IF('NOT Baremi'!M20&gt;0,'NOT Baremi'!M19&amp;"."&amp;"SORU"," ")</f>
        <v xml:space="preserve"> </v>
      </c>
      <c r="O5" s="142" t="str">
        <f>IF('NOT Baremi'!N20&gt;0,'NOT Baremi'!N19&amp;"."&amp;"SORU"," ")</f>
        <v xml:space="preserve"> </v>
      </c>
      <c r="P5" s="142" t="str">
        <f>IF('NOT Baremi'!O20&gt;0,'NOT Baremi'!O19&amp;"."&amp;"SORU"," ")</f>
        <v xml:space="preserve"> </v>
      </c>
      <c r="Q5" s="142" t="str">
        <f>IF('NOT Baremi'!P20&gt;0,'NOT Baremi'!P19&amp;"."&amp;"SORU"," ")</f>
        <v xml:space="preserve"> </v>
      </c>
      <c r="R5" s="142" t="str">
        <f>IF('NOT Baremi'!Q20&gt;0,'NOT Baremi'!Q19&amp;"."&amp;"SORU"," ")</f>
        <v xml:space="preserve"> </v>
      </c>
      <c r="S5" s="142" t="str">
        <f>IF('NOT Baremi'!R20&gt;0,'NOT Baremi'!R19&amp;"."&amp;"SORU"," ")</f>
        <v xml:space="preserve"> </v>
      </c>
      <c r="T5" s="142" t="str">
        <f>IF('NOT Baremi'!S20&gt;0,'NOT Baremi'!S19&amp;"."&amp;"SORU"," ")</f>
        <v xml:space="preserve"> </v>
      </c>
      <c r="U5" s="142" t="str">
        <f>IF('NOT Baremi'!T20&gt;0,'NOT Baremi'!T19&amp;"."&amp;"SORU"," ")</f>
        <v xml:space="preserve"> </v>
      </c>
      <c r="V5" s="142" t="str">
        <f>IF('NOT Baremi'!U20&gt;0,'NOT Baremi'!U19&amp;"."&amp;"SORU"," ")</f>
        <v xml:space="preserve"> </v>
      </c>
      <c r="W5" s="142" t="str">
        <f>IF('NOT Baremi'!V20&gt;0,'NOT Baremi'!V19&amp;"."&amp;"SORU"," ")</f>
        <v xml:space="preserve"> </v>
      </c>
      <c r="X5" s="142" t="str">
        <f>IF('NOT Baremi'!W20&gt;0,'NOT Baremi'!W19&amp;"."&amp;"SORU"," ")</f>
        <v xml:space="preserve"> </v>
      </c>
      <c r="Y5" s="142" t="str">
        <f>IF('NOT Baremi'!X20&gt;0,'NOT Baremi'!X19&amp;"."&amp;"SORU"," ")</f>
        <v xml:space="preserve"> </v>
      </c>
      <c r="Z5" s="142" t="str">
        <f>IF('NOT Baremi'!Y20&gt;0,'NOT Baremi'!Y19&amp;"."&amp;"SORU"," ")</f>
        <v xml:space="preserve"> </v>
      </c>
      <c r="AA5" s="142" t="str">
        <f>IF('NOT Baremi'!Z20&gt;0,'NOT Baremi'!Z19&amp;"."&amp;"SORU"," ")</f>
        <v xml:space="preserve"> </v>
      </c>
      <c r="AB5" s="142" t="str">
        <f>IF('NOT Baremi'!AA20&gt;0,'NOT Baremi'!AA19&amp;"."&amp;"SORU"," ")</f>
        <v xml:space="preserve"> </v>
      </c>
      <c r="AC5" s="142" t="str">
        <f>IF('NOT Baremi'!AB20&gt;0,'NOT Baremi'!AB19&amp;"."&amp;"SORU"," ")</f>
        <v xml:space="preserve"> </v>
      </c>
      <c r="AD5" s="142" t="str">
        <f>IF('NOT Baremi'!AC20&gt;0,'NOT Baremi'!AC19&amp;"."&amp;"SORU"," ")</f>
        <v xml:space="preserve"> </v>
      </c>
      <c r="AE5" s="142" t="str">
        <f>IF('NOT Baremi'!AD20&gt;0,'NOT Baremi'!AD19&amp;"."&amp;"SORU"," ")</f>
        <v xml:space="preserve"> </v>
      </c>
      <c r="AF5" s="142" t="str">
        <f>IF('NOT Baremi'!AE20&gt;0,'NOT Baremi'!AE19&amp;"."&amp;"SORU"," ")</f>
        <v xml:space="preserve"> </v>
      </c>
      <c r="AG5" s="142" t="str">
        <f>IF('NOT Baremi'!AF20&gt;0,'NOT Baremi'!AF19&amp;"."&amp;"SORU"," ")</f>
        <v xml:space="preserve"> </v>
      </c>
      <c r="AH5" s="142" t="str">
        <f>IF('NOT Baremi'!AG20&gt;0,'NOT Baremi'!AG19&amp;"."&amp;"SORU"," ")</f>
        <v xml:space="preserve"> </v>
      </c>
      <c r="AI5" s="142" t="str">
        <f>IF('NOT Baremi'!AH20&gt;0,'NOT Baremi'!AH19&amp;"."&amp;"SORU"," ")</f>
        <v xml:space="preserve"> </v>
      </c>
      <c r="AJ5" s="142" t="str">
        <f>IF('NOT Baremi'!AI20&gt;0,'NOT Baremi'!AI19&amp;"."&amp;"SORU"," ")</f>
        <v xml:space="preserve"> </v>
      </c>
      <c r="AK5" s="142" t="str">
        <f>IF('NOT Baremi'!AJ20&gt;0,'NOT Baremi'!AJ19&amp;"."&amp;"SORU"," ")</f>
        <v xml:space="preserve"> </v>
      </c>
      <c r="AL5" s="142" t="str">
        <f>IF('NOT Baremi'!AK20&gt;0,'NOT Baremi'!AK19&amp;"."&amp;"SORU"," ")</f>
        <v xml:space="preserve"> </v>
      </c>
      <c r="AM5" s="142" t="str">
        <f>IF('NOT Baremi'!AL20&gt;0,'NOT Baremi'!AL19&amp;"."&amp;"SORU"," ")</f>
        <v xml:space="preserve"> </v>
      </c>
      <c r="AN5" s="142" t="str">
        <f>IF('NOT Baremi'!AM20&gt;0,'NOT Baremi'!AM19&amp;"."&amp;"SORU"," ")</f>
        <v xml:space="preserve"> </v>
      </c>
      <c r="AO5" s="142" t="str">
        <f>IF('NOT Baremi'!AN20&gt;0,'NOT Baremi'!AN19&amp;"."&amp;"SORU"," ")</f>
        <v xml:space="preserve"> </v>
      </c>
      <c r="AP5" s="142" t="str">
        <f>IF('NOT Baremi'!AO20&gt;0,'NOT Baremi'!AO19&amp;"."&amp;"SORU"," ")</f>
        <v xml:space="preserve"> </v>
      </c>
      <c r="AQ5" s="142" t="str">
        <f>IF('NOT Baremi'!AP20&gt;0,'NOT Baremi'!AP19&amp;"."&amp;"SORU"," ")</f>
        <v xml:space="preserve"> </v>
      </c>
      <c r="AR5" s="142" t="str">
        <f>IF('NOT Baremi'!AQ20&gt;0,'NOT Baremi'!AQ19&amp;"."&amp;"SORU"," ")</f>
        <v xml:space="preserve"> </v>
      </c>
      <c r="AS5" s="142" t="str">
        <f>IF('NOT Baremi'!AR20&gt;0,'NOT Baremi'!AR19&amp;"."&amp;"SORU"," ")</f>
        <v xml:space="preserve"> </v>
      </c>
      <c r="AT5" s="143" t="s">
        <v>16</v>
      </c>
      <c r="AU5" s="450"/>
    </row>
    <row r="6" spans="1:47" ht="12" customHeight="1" x14ac:dyDescent="0.25">
      <c r="A6" s="86">
        <f>'Sınıf Listeleri'!N4</f>
        <v>1</v>
      </c>
      <c r="B6" s="144" t="str">
        <f>IF('Sınıf Listeleri'!O4=0," ",'Sınıf Listeleri'!O4)</f>
        <v xml:space="preserve"> </v>
      </c>
      <c r="C6" s="407" t="str">
        <f>IF('Sınıf Listeleri'!P4=0," ",'Sınıf Listeleri'!P4)</f>
        <v xml:space="preserve"> </v>
      </c>
      <c r="D6" s="407"/>
      <c r="E6" s="407"/>
      <c r="F6" s="179"/>
      <c r="G6" s="179"/>
      <c r="H6" s="179"/>
      <c r="I6" s="179"/>
      <c r="J6" s="179"/>
      <c r="K6" s="181"/>
      <c r="L6" s="181"/>
      <c r="M6" s="181"/>
      <c r="N6" s="181"/>
      <c r="O6" s="181"/>
      <c r="P6" s="181"/>
      <c r="Q6" s="181"/>
      <c r="R6" s="181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45" t="str">
        <f>IF(COUNTBLANK(F6:AS6)=COLUMNS(F6:AS6)," ",IF(SUM(F6:AS6)=0,0,SUM(F6:AS6)))</f>
        <v xml:space="preserve"> </v>
      </c>
      <c r="AU6" s="145" t="str">
        <f t="shared" ref="AU6:AU85" si="0">IF(AT6=" "," ",IF(AT6&gt;=85,5,IF(AT6&gt;=70,4,IF(AT6&gt;=60,3,IF(AT6&gt;=50,2,IF(AT6&gt;=0,1,0))))))</f>
        <v xml:space="preserve"> </v>
      </c>
    </row>
    <row r="7" spans="1:47" ht="12" customHeight="1" x14ac:dyDescent="0.25">
      <c r="A7" s="86">
        <f>'Sınıf Listeleri'!N5</f>
        <v>2</v>
      </c>
      <c r="B7" s="144" t="str">
        <f>IF('Sınıf Listeleri'!O5=0," ",'Sınıf Listeleri'!O5)</f>
        <v xml:space="preserve"> </v>
      </c>
      <c r="C7" s="407" t="str">
        <f>IF('Sınıf Listeleri'!P5=0," ",'Sınıf Listeleri'!P5)</f>
        <v xml:space="preserve"> </v>
      </c>
      <c r="D7" s="407"/>
      <c r="E7" s="407"/>
      <c r="F7" s="179"/>
      <c r="G7" s="179"/>
      <c r="H7" s="179"/>
      <c r="I7" s="179"/>
      <c r="J7" s="179"/>
      <c r="K7" s="181"/>
      <c r="L7" s="181"/>
      <c r="M7" s="181"/>
      <c r="N7" s="181"/>
      <c r="O7" s="181"/>
      <c r="P7" s="181"/>
      <c r="Q7" s="181"/>
      <c r="R7" s="181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45" t="str">
        <f t="shared" ref="AT7:AT70" si="1">IF(COUNTBLANK(F7:AS7)=COLUMNS(F7:AS7)," ",IF(SUM(F7:AS7)=0,0,SUM(F7:AS7)))</f>
        <v xml:space="preserve"> </v>
      </c>
      <c r="AU7" s="145"/>
    </row>
    <row r="8" spans="1:47" ht="12" customHeight="1" x14ac:dyDescent="0.25">
      <c r="A8" s="86">
        <f>'Sınıf Listeleri'!N6</f>
        <v>3</v>
      </c>
      <c r="B8" s="144" t="str">
        <f>IF('Sınıf Listeleri'!O6=0," ",'Sınıf Listeleri'!O6)</f>
        <v xml:space="preserve"> </v>
      </c>
      <c r="C8" s="407" t="str">
        <f>IF('Sınıf Listeleri'!P6=0," ",'Sınıf Listeleri'!P6)</f>
        <v xml:space="preserve"> </v>
      </c>
      <c r="D8" s="407"/>
      <c r="E8" s="407"/>
      <c r="F8" s="179"/>
      <c r="G8" s="179"/>
      <c r="H8" s="179"/>
      <c r="I8" s="179"/>
      <c r="J8" s="179"/>
      <c r="K8" s="181"/>
      <c r="L8" s="181"/>
      <c r="M8" s="181"/>
      <c r="N8" s="181"/>
      <c r="O8" s="181"/>
      <c r="P8" s="181"/>
      <c r="Q8" s="181"/>
      <c r="R8" s="181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45" t="str">
        <f t="shared" si="1"/>
        <v xml:space="preserve"> </v>
      </c>
      <c r="AU8" s="145"/>
    </row>
    <row r="9" spans="1:47" ht="12" customHeight="1" x14ac:dyDescent="0.25">
      <c r="A9" s="86">
        <f>'Sınıf Listeleri'!N7</f>
        <v>4</v>
      </c>
      <c r="B9" s="144" t="str">
        <f>IF('Sınıf Listeleri'!O7=0," ",'Sınıf Listeleri'!O7)</f>
        <v xml:space="preserve"> </v>
      </c>
      <c r="C9" s="407" t="str">
        <f>IF('Sınıf Listeleri'!P7=0," ",'Sınıf Listeleri'!P7)</f>
        <v xml:space="preserve"> </v>
      </c>
      <c r="D9" s="407"/>
      <c r="E9" s="407"/>
      <c r="F9" s="179"/>
      <c r="G9" s="179"/>
      <c r="H9" s="179"/>
      <c r="I9" s="179"/>
      <c r="J9" s="179"/>
      <c r="K9" s="181"/>
      <c r="L9" s="181"/>
      <c r="M9" s="181"/>
      <c r="N9" s="181"/>
      <c r="O9" s="181"/>
      <c r="P9" s="181"/>
      <c r="Q9" s="181"/>
      <c r="R9" s="181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45" t="str">
        <f t="shared" si="1"/>
        <v xml:space="preserve"> </v>
      </c>
      <c r="AU9" s="145"/>
    </row>
    <row r="10" spans="1:47" ht="12" customHeight="1" x14ac:dyDescent="0.25">
      <c r="A10" s="86">
        <f>'Sınıf Listeleri'!N8</f>
        <v>5</v>
      </c>
      <c r="B10" s="144" t="str">
        <f>IF('Sınıf Listeleri'!O8=0," ",'Sınıf Listeleri'!O8)</f>
        <v xml:space="preserve"> </v>
      </c>
      <c r="C10" s="407" t="str">
        <f>IF('Sınıf Listeleri'!P8=0," ",'Sınıf Listeleri'!P8)</f>
        <v xml:space="preserve"> </v>
      </c>
      <c r="D10" s="407"/>
      <c r="E10" s="407"/>
      <c r="F10" s="179"/>
      <c r="G10" s="179"/>
      <c r="H10" s="179"/>
      <c r="I10" s="179"/>
      <c r="J10" s="179"/>
      <c r="K10" s="181"/>
      <c r="L10" s="181"/>
      <c r="M10" s="181"/>
      <c r="N10" s="181"/>
      <c r="O10" s="181"/>
      <c r="P10" s="181"/>
      <c r="Q10" s="181"/>
      <c r="R10" s="181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45" t="str">
        <f t="shared" si="1"/>
        <v xml:space="preserve"> </v>
      </c>
      <c r="AU10" s="145"/>
    </row>
    <row r="11" spans="1:47" ht="12" customHeight="1" x14ac:dyDescent="0.25">
      <c r="A11" s="86">
        <f>'Sınıf Listeleri'!N9</f>
        <v>6</v>
      </c>
      <c r="B11" s="144" t="str">
        <f>IF('Sınıf Listeleri'!O9=0," ",'Sınıf Listeleri'!O9)</f>
        <v xml:space="preserve"> </v>
      </c>
      <c r="C11" s="407" t="str">
        <f>IF('Sınıf Listeleri'!P9=0," ",'Sınıf Listeleri'!P9)</f>
        <v xml:space="preserve"> </v>
      </c>
      <c r="D11" s="407"/>
      <c r="E11" s="407"/>
      <c r="F11" s="179"/>
      <c r="G11" s="179"/>
      <c r="H11" s="179"/>
      <c r="I11" s="179"/>
      <c r="J11" s="179"/>
      <c r="K11" s="181"/>
      <c r="L11" s="181"/>
      <c r="M11" s="181"/>
      <c r="N11" s="181"/>
      <c r="O11" s="181"/>
      <c r="P11" s="181"/>
      <c r="Q11" s="181"/>
      <c r="R11" s="181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45" t="str">
        <f t="shared" si="1"/>
        <v xml:space="preserve"> </v>
      </c>
      <c r="AU11" s="145"/>
    </row>
    <row r="12" spans="1:47" ht="12" customHeight="1" x14ac:dyDescent="0.25">
      <c r="A12" s="86">
        <f>'Sınıf Listeleri'!N10</f>
        <v>7</v>
      </c>
      <c r="B12" s="144" t="str">
        <f>IF('Sınıf Listeleri'!O10=0," ",'Sınıf Listeleri'!O10)</f>
        <v xml:space="preserve"> </v>
      </c>
      <c r="C12" s="407" t="str">
        <f>IF('Sınıf Listeleri'!P10=0," ",'Sınıf Listeleri'!P10)</f>
        <v xml:space="preserve"> </v>
      </c>
      <c r="D12" s="407"/>
      <c r="E12" s="407"/>
      <c r="F12" s="179"/>
      <c r="G12" s="179"/>
      <c r="H12" s="179"/>
      <c r="I12" s="179"/>
      <c r="J12" s="179"/>
      <c r="K12" s="181"/>
      <c r="L12" s="181"/>
      <c r="M12" s="181"/>
      <c r="N12" s="181"/>
      <c r="O12" s="181"/>
      <c r="P12" s="181"/>
      <c r="Q12" s="181"/>
      <c r="R12" s="181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45" t="str">
        <f t="shared" si="1"/>
        <v xml:space="preserve"> </v>
      </c>
      <c r="AU12" s="145"/>
    </row>
    <row r="13" spans="1:47" ht="12" customHeight="1" x14ac:dyDescent="0.25">
      <c r="A13" s="86">
        <f>'Sınıf Listeleri'!N11</f>
        <v>8</v>
      </c>
      <c r="B13" s="144" t="str">
        <f>IF('Sınıf Listeleri'!O11=0," ",'Sınıf Listeleri'!O11)</f>
        <v xml:space="preserve"> </v>
      </c>
      <c r="C13" s="407" t="str">
        <f>IF('Sınıf Listeleri'!P11=0," ",'Sınıf Listeleri'!P11)</f>
        <v xml:space="preserve"> </v>
      </c>
      <c r="D13" s="407"/>
      <c r="E13" s="407"/>
      <c r="F13" s="179"/>
      <c r="G13" s="179"/>
      <c r="H13" s="179"/>
      <c r="I13" s="179"/>
      <c r="J13" s="179"/>
      <c r="K13" s="181"/>
      <c r="L13" s="181"/>
      <c r="M13" s="181"/>
      <c r="N13" s="181"/>
      <c r="O13" s="181"/>
      <c r="P13" s="181"/>
      <c r="Q13" s="181"/>
      <c r="R13" s="181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45" t="str">
        <f t="shared" si="1"/>
        <v xml:space="preserve"> </v>
      </c>
      <c r="AU13" s="145"/>
    </row>
    <row r="14" spans="1:47" ht="12" customHeight="1" x14ac:dyDescent="0.25">
      <c r="A14" s="86">
        <f>'Sınıf Listeleri'!N12</f>
        <v>9</v>
      </c>
      <c r="B14" s="144" t="str">
        <f>IF('Sınıf Listeleri'!O12=0," ",'Sınıf Listeleri'!O12)</f>
        <v xml:space="preserve"> </v>
      </c>
      <c r="C14" s="407" t="str">
        <f>IF('Sınıf Listeleri'!P12=0," ",'Sınıf Listeleri'!P12)</f>
        <v xml:space="preserve"> </v>
      </c>
      <c r="D14" s="407"/>
      <c r="E14" s="407"/>
      <c r="F14" s="179"/>
      <c r="G14" s="179"/>
      <c r="H14" s="179"/>
      <c r="I14" s="179"/>
      <c r="J14" s="179"/>
      <c r="K14" s="181"/>
      <c r="L14" s="181"/>
      <c r="M14" s="181"/>
      <c r="N14" s="181"/>
      <c r="O14" s="181"/>
      <c r="P14" s="181"/>
      <c r="Q14" s="181"/>
      <c r="R14" s="181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45" t="str">
        <f t="shared" si="1"/>
        <v xml:space="preserve"> </v>
      </c>
      <c r="AU14" s="145"/>
    </row>
    <row r="15" spans="1:47" ht="12" customHeight="1" x14ac:dyDescent="0.25">
      <c r="A15" s="86">
        <f>'Sınıf Listeleri'!N13</f>
        <v>10</v>
      </c>
      <c r="B15" s="144" t="str">
        <f>IF('Sınıf Listeleri'!O13=0," ",'Sınıf Listeleri'!O13)</f>
        <v xml:space="preserve"> </v>
      </c>
      <c r="C15" s="407" t="str">
        <f>IF('Sınıf Listeleri'!P13=0," ",'Sınıf Listeleri'!P13)</f>
        <v xml:space="preserve"> </v>
      </c>
      <c r="D15" s="407"/>
      <c r="E15" s="407"/>
      <c r="F15" s="179"/>
      <c r="G15" s="179"/>
      <c r="H15" s="179"/>
      <c r="I15" s="179"/>
      <c r="J15" s="179"/>
      <c r="K15" s="181"/>
      <c r="L15" s="181"/>
      <c r="M15" s="181"/>
      <c r="N15" s="181"/>
      <c r="O15" s="181"/>
      <c r="P15" s="181"/>
      <c r="Q15" s="181"/>
      <c r="R15" s="181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45" t="str">
        <f t="shared" si="1"/>
        <v xml:space="preserve"> </v>
      </c>
      <c r="AU15" s="145"/>
    </row>
    <row r="16" spans="1:47" ht="12" customHeight="1" x14ac:dyDescent="0.25">
      <c r="A16" s="86">
        <f>'Sınıf Listeleri'!N14</f>
        <v>11</v>
      </c>
      <c r="B16" s="144" t="str">
        <f>IF('Sınıf Listeleri'!O14=0," ",'Sınıf Listeleri'!O14)</f>
        <v xml:space="preserve"> </v>
      </c>
      <c r="C16" s="407" t="str">
        <f>IF('Sınıf Listeleri'!P14=0," ",'Sınıf Listeleri'!P14)</f>
        <v xml:space="preserve"> </v>
      </c>
      <c r="D16" s="407"/>
      <c r="E16" s="407"/>
      <c r="F16" s="179"/>
      <c r="G16" s="179"/>
      <c r="H16" s="179"/>
      <c r="I16" s="179"/>
      <c r="J16" s="179"/>
      <c r="K16" s="181"/>
      <c r="L16" s="181"/>
      <c r="M16" s="181"/>
      <c r="N16" s="181"/>
      <c r="O16" s="181"/>
      <c r="P16" s="181"/>
      <c r="Q16" s="181"/>
      <c r="R16" s="181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45" t="str">
        <f t="shared" si="1"/>
        <v xml:space="preserve"> </v>
      </c>
      <c r="AU16" s="145"/>
    </row>
    <row r="17" spans="1:47" ht="12" customHeight="1" x14ac:dyDescent="0.25">
      <c r="A17" s="86">
        <f>'Sınıf Listeleri'!N15</f>
        <v>12</v>
      </c>
      <c r="B17" s="144" t="str">
        <f>IF('Sınıf Listeleri'!O15=0," ",'Sınıf Listeleri'!O15)</f>
        <v xml:space="preserve"> </v>
      </c>
      <c r="C17" s="407" t="str">
        <f>IF('Sınıf Listeleri'!P15=0," ",'Sınıf Listeleri'!P15)</f>
        <v xml:space="preserve"> </v>
      </c>
      <c r="D17" s="407"/>
      <c r="E17" s="407"/>
      <c r="F17" s="179"/>
      <c r="G17" s="179"/>
      <c r="H17" s="179"/>
      <c r="I17" s="179"/>
      <c r="J17" s="179"/>
      <c r="K17" s="181"/>
      <c r="L17" s="181"/>
      <c r="M17" s="181"/>
      <c r="N17" s="181"/>
      <c r="O17" s="181"/>
      <c r="P17" s="181"/>
      <c r="Q17" s="181"/>
      <c r="R17" s="181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45" t="str">
        <f t="shared" si="1"/>
        <v xml:space="preserve"> </v>
      </c>
      <c r="AU17" s="145"/>
    </row>
    <row r="18" spans="1:47" ht="12" customHeight="1" x14ac:dyDescent="0.25">
      <c r="A18" s="86">
        <f>'Sınıf Listeleri'!N16</f>
        <v>13</v>
      </c>
      <c r="B18" s="144" t="str">
        <f>IF('Sınıf Listeleri'!O16=0," ",'Sınıf Listeleri'!O16)</f>
        <v xml:space="preserve"> </v>
      </c>
      <c r="C18" s="407" t="str">
        <f>IF('Sınıf Listeleri'!P16=0," ",'Sınıf Listeleri'!P16)</f>
        <v xml:space="preserve"> </v>
      </c>
      <c r="D18" s="407"/>
      <c r="E18" s="407"/>
      <c r="F18" s="179"/>
      <c r="G18" s="179"/>
      <c r="H18" s="179"/>
      <c r="I18" s="179"/>
      <c r="J18" s="179"/>
      <c r="K18" s="181"/>
      <c r="L18" s="181"/>
      <c r="M18" s="181"/>
      <c r="N18" s="181"/>
      <c r="O18" s="181"/>
      <c r="P18" s="181"/>
      <c r="Q18" s="181"/>
      <c r="R18" s="181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45" t="str">
        <f t="shared" si="1"/>
        <v xml:space="preserve"> </v>
      </c>
      <c r="AU18" s="145"/>
    </row>
    <row r="19" spans="1:47" ht="12" customHeight="1" x14ac:dyDescent="0.25">
      <c r="A19" s="86">
        <f>'Sınıf Listeleri'!N17</f>
        <v>14</v>
      </c>
      <c r="B19" s="144" t="str">
        <f>IF('Sınıf Listeleri'!O17=0," ",'Sınıf Listeleri'!O17)</f>
        <v xml:space="preserve"> </v>
      </c>
      <c r="C19" s="407" t="str">
        <f>IF('Sınıf Listeleri'!P17=0," ",'Sınıf Listeleri'!P17)</f>
        <v xml:space="preserve"> </v>
      </c>
      <c r="D19" s="407"/>
      <c r="E19" s="407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45" t="str">
        <f t="shared" si="1"/>
        <v xml:space="preserve"> </v>
      </c>
      <c r="AU19" s="145"/>
    </row>
    <row r="20" spans="1:47" ht="12" customHeight="1" x14ac:dyDescent="0.25">
      <c r="A20" s="86">
        <f>'Sınıf Listeleri'!N18</f>
        <v>15</v>
      </c>
      <c r="B20" s="144" t="str">
        <f>IF('Sınıf Listeleri'!O18=0," ",'Sınıf Listeleri'!O18)</f>
        <v xml:space="preserve"> </v>
      </c>
      <c r="C20" s="407" t="str">
        <f>IF('Sınıf Listeleri'!P18=0," ",'Sınıf Listeleri'!P18)</f>
        <v xml:space="preserve"> </v>
      </c>
      <c r="D20" s="407"/>
      <c r="E20" s="407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45" t="str">
        <f t="shared" si="1"/>
        <v xml:space="preserve"> </v>
      </c>
      <c r="AU20" s="145"/>
    </row>
    <row r="21" spans="1:47" ht="12" customHeight="1" x14ac:dyDescent="0.25">
      <c r="A21" s="86">
        <f>'Sınıf Listeleri'!N19</f>
        <v>16</v>
      </c>
      <c r="B21" s="144" t="str">
        <f>IF('Sınıf Listeleri'!O19=0," ",'Sınıf Listeleri'!O19)</f>
        <v xml:space="preserve"> </v>
      </c>
      <c r="C21" s="407" t="str">
        <f>IF('Sınıf Listeleri'!P19=0," ",'Sınıf Listeleri'!P19)</f>
        <v xml:space="preserve"> </v>
      </c>
      <c r="D21" s="407"/>
      <c r="E21" s="407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45" t="str">
        <f t="shared" si="1"/>
        <v xml:space="preserve"> </v>
      </c>
      <c r="AU21" s="145"/>
    </row>
    <row r="22" spans="1:47" ht="12" customHeight="1" x14ac:dyDescent="0.25">
      <c r="A22" s="86">
        <f>'Sınıf Listeleri'!N20</f>
        <v>17</v>
      </c>
      <c r="B22" s="144" t="str">
        <f>IF('Sınıf Listeleri'!O20=0," ",'Sınıf Listeleri'!O20)</f>
        <v xml:space="preserve"> </v>
      </c>
      <c r="C22" s="407" t="str">
        <f>IF('Sınıf Listeleri'!P20=0," ",'Sınıf Listeleri'!P20)</f>
        <v xml:space="preserve"> </v>
      </c>
      <c r="D22" s="407"/>
      <c r="E22" s="407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45" t="str">
        <f t="shared" si="1"/>
        <v xml:space="preserve"> </v>
      </c>
      <c r="AU22" s="145"/>
    </row>
    <row r="23" spans="1:47" ht="12" customHeight="1" x14ac:dyDescent="0.25">
      <c r="A23" s="86">
        <f>'Sınıf Listeleri'!N21</f>
        <v>18</v>
      </c>
      <c r="B23" s="144" t="str">
        <f>IF('Sınıf Listeleri'!O21=0," ",'Sınıf Listeleri'!O21)</f>
        <v xml:space="preserve"> </v>
      </c>
      <c r="C23" s="407" t="str">
        <f>IF('Sınıf Listeleri'!P21=0," ",'Sınıf Listeleri'!P21)</f>
        <v xml:space="preserve"> </v>
      </c>
      <c r="D23" s="407"/>
      <c r="E23" s="407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45" t="str">
        <f t="shared" si="1"/>
        <v xml:space="preserve"> </v>
      </c>
      <c r="AU23" s="145"/>
    </row>
    <row r="24" spans="1:47" ht="12" customHeight="1" x14ac:dyDescent="0.25">
      <c r="A24" s="86">
        <f>'Sınıf Listeleri'!N22</f>
        <v>19</v>
      </c>
      <c r="B24" s="144" t="str">
        <f>IF('Sınıf Listeleri'!O22=0," ",'Sınıf Listeleri'!O22)</f>
        <v xml:space="preserve"> </v>
      </c>
      <c r="C24" s="407" t="str">
        <f>IF('Sınıf Listeleri'!P22=0," ",'Sınıf Listeleri'!P22)</f>
        <v xml:space="preserve"> </v>
      </c>
      <c r="D24" s="407"/>
      <c r="E24" s="407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45" t="str">
        <f t="shared" si="1"/>
        <v xml:space="preserve"> </v>
      </c>
      <c r="AU24" s="145"/>
    </row>
    <row r="25" spans="1:47" ht="12" customHeight="1" x14ac:dyDescent="0.25">
      <c r="A25" s="86">
        <f>'Sınıf Listeleri'!N23</f>
        <v>20</v>
      </c>
      <c r="B25" s="144" t="str">
        <f>IF('Sınıf Listeleri'!O23=0," ",'Sınıf Listeleri'!O23)</f>
        <v xml:space="preserve"> </v>
      </c>
      <c r="C25" s="407" t="str">
        <f>IF('Sınıf Listeleri'!P23=0," ",'Sınıf Listeleri'!P23)</f>
        <v xml:space="preserve"> </v>
      </c>
      <c r="D25" s="407"/>
      <c r="E25" s="407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45" t="str">
        <f t="shared" si="1"/>
        <v xml:space="preserve"> </v>
      </c>
      <c r="AU25" s="145"/>
    </row>
    <row r="26" spans="1:47" ht="12" customHeight="1" x14ac:dyDescent="0.25">
      <c r="A26" s="86">
        <f>'Sınıf Listeleri'!N24</f>
        <v>21</v>
      </c>
      <c r="B26" s="144" t="str">
        <f>IF('Sınıf Listeleri'!O24=0," ",'Sınıf Listeleri'!O24)</f>
        <v xml:space="preserve"> </v>
      </c>
      <c r="C26" s="407" t="str">
        <f>IF('Sınıf Listeleri'!P24=0," ",'Sınıf Listeleri'!P24)</f>
        <v xml:space="preserve"> </v>
      </c>
      <c r="D26" s="407"/>
      <c r="E26" s="407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45" t="str">
        <f t="shared" si="1"/>
        <v xml:space="preserve"> </v>
      </c>
      <c r="AU26" s="145"/>
    </row>
    <row r="27" spans="1:47" ht="12" customHeight="1" x14ac:dyDescent="0.25">
      <c r="A27" s="86">
        <f>'Sınıf Listeleri'!N25</f>
        <v>22</v>
      </c>
      <c r="B27" s="144" t="str">
        <f>IF('Sınıf Listeleri'!O25=0," ",'Sınıf Listeleri'!O25)</f>
        <v xml:space="preserve"> </v>
      </c>
      <c r="C27" s="407" t="str">
        <f>IF('Sınıf Listeleri'!P25=0," ",'Sınıf Listeleri'!P25)</f>
        <v xml:space="preserve"> </v>
      </c>
      <c r="D27" s="407"/>
      <c r="E27" s="407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45" t="str">
        <f t="shared" si="1"/>
        <v xml:space="preserve"> </v>
      </c>
      <c r="AU27" s="145"/>
    </row>
    <row r="28" spans="1:47" ht="12" customHeight="1" x14ac:dyDescent="0.25">
      <c r="A28" s="86">
        <f>'Sınıf Listeleri'!N26</f>
        <v>23</v>
      </c>
      <c r="B28" s="144" t="str">
        <f>IF('Sınıf Listeleri'!O26=0," ",'Sınıf Listeleri'!O26)</f>
        <v xml:space="preserve"> </v>
      </c>
      <c r="C28" s="407" t="str">
        <f>IF('Sınıf Listeleri'!P26=0," ",'Sınıf Listeleri'!P26)</f>
        <v xml:space="preserve"> </v>
      </c>
      <c r="D28" s="407"/>
      <c r="E28" s="407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45" t="str">
        <f t="shared" si="1"/>
        <v xml:space="preserve"> </v>
      </c>
      <c r="AU28" s="145"/>
    </row>
    <row r="29" spans="1:47" ht="12" customHeight="1" x14ac:dyDescent="0.25">
      <c r="A29" s="86">
        <f>'Sınıf Listeleri'!N27</f>
        <v>24</v>
      </c>
      <c r="B29" s="144" t="str">
        <f>IF('Sınıf Listeleri'!O27=0," ",'Sınıf Listeleri'!O27)</f>
        <v xml:space="preserve"> </v>
      </c>
      <c r="C29" s="407" t="str">
        <f>IF('Sınıf Listeleri'!P27=0," ",'Sınıf Listeleri'!P27)</f>
        <v xml:space="preserve"> </v>
      </c>
      <c r="D29" s="407"/>
      <c r="E29" s="407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45" t="str">
        <f t="shared" si="1"/>
        <v xml:space="preserve"> </v>
      </c>
      <c r="AU29" s="145"/>
    </row>
    <row r="30" spans="1:47" ht="12" customHeight="1" x14ac:dyDescent="0.25">
      <c r="A30" s="86">
        <f>'Sınıf Listeleri'!N28</f>
        <v>25</v>
      </c>
      <c r="B30" s="144" t="str">
        <f>IF('Sınıf Listeleri'!O28=0," ",'Sınıf Listeleri'!O28)</f>
        <v xml:space="preserve"> </v>
      </c>
      <c r="C30" s="407" t="str">
        <f>IF('Sınıf Listeleri'!P28=0," ",'Sınıf Listeleri'!P28)</f>
        <v xml:space="preserve"> </v>
      </c>
      <c r="D30" s="407"/>
      <c r="E30" s="407"/>
      <c r="F30" s="179"/>
      <c r="G30" s="179"/>
      <c r="H30" s="179"/>
      <c r="I30" s="179"/>
      <c r="J30" s="179"/>
      <c r="K30" s="181"/>
      <c r="L30" s="181"/>
      <c r="M30" s="181"/>
      <c r="N30" s="181"/>
      <c r="O30" s="181"/>
      <c r="P30" s="181"/>
      <c r="Q30" s="181"/>
      <c r="R30" s="181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45" t="str">
        <f t="shared" si="1"/>
        <v xml:space="preserve"> </v>
      </c>
      <c r="AU30" s="145"/>
    </row>
    <row r="31" spans="1:47" ht="12" customHeight="1" x14ac:dyDescent="0.25">
      <c r="A31" s="86">
        <f>'Sınıf Listeleri'!N29</f>
        <v>26</v>
      </c>
      <c r="B31" s="144" t="str">
        <f>IF('Sınıf Listeleri'!O29=0," ",'Sınıf Listeleri'!O29)</f>
        <v xml:space="preserve"> </v>
      </c>
      <c r="C31" s="407" t="str">
        <f>IF('Sınıf Listeleri'!P29=0," ",'Sınıf Listeleri'!P29)</f>
        <v xml:space="preserve"> </v>
      </c>
      <c r="D31" s="407"/>
      <c r="E31" s="407"/>
      <c r="F31" s="179"/>
      <c r="G31" s="179"/>
      <c r="H31" s="179"/>
      <c r="I31" s="179"/>
      <c r="J31" s="179"/>
      <c r="K31" s="181"/>
      <c r="L31" s="181"/>
      <c r="M31" s="181"/>
      <c r="N31" s="181"/>
      <c r="O31" s="181"/>
      <c r="P31" s="181"/>
      <c r="Q31" s="181"/>
      <c r="R31" s="181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45" t="str">
        <f t="shared" si="1"/>
        <v xml:space="preserve"> </v>
      </c>
      <c r="AU31" s="145"/>
    </row>
    <row r="32" spans="1:47" ht="12" customHeight="1" x14ac:dyDescent="0.25">
      <c r="A32" s="86">
        <f>'Sınıf Listeleri'!N30</f>
        <v>27</v>
      </c>
      <c r="B32" s="144" t="str">
        <f>IF('Sınıf Listeleri'!O30=0," ",'Sınıf Listeleri'!O30)</f>
        <v xml:space="preserve"> </v>
      </c>
      <c r="C32" s="407" t="str">
        <f>IF('Sınıf Listeleri'!P30=0," ",'Sınıf Listeleri'!P30)</f>
        <v xml:space="preserve"> </v>
      </c>
      <c r="D32" s="407"/>
      <c r="E32" s="407"/>
      <c r="F32" s="179"/>
      <c r="G32" s="179"/>
      <c r="H32" s="179"/>
      <c r="I32" s="179"/>
      <c r="J32" s="179"/>
      <c r="K32" s="181"/>
      <c r="L32" s="181"/>
      <c r="M32" s="181"/>
      <c r="N32" s="181"/>
      <c r="O32" s="181"/>
      <c r="P32" s="181"/>
      <c r="Q32" s="181"/>
      <c r="R32" s="181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45" t="str">
        <f t="shared" si="1"/>
        <v xml:space="preserve"> </v>
      </c>
      <c r="AU32" s="145"/>
    </row>
    <row r="33" spans="1:47" ht="12" customHeight="1" x14ac:dyDescent="0.25">
      <c r="A33" s="86">
        <f>'Sınıf Listeleri'!N31</f>
        <v>28</v>
      </c>
      <c r="B33" s="144" t="str">
        <f>IF('Sınıf Listeleri'!O31=0," ",'Sınıf Listeleri'!O31)</f>
        <v xml:space="preserve"> </v>
      </c>
      <c r="C33" s="407" t="str">
        <f>IF('Sınıf Listeleri'!P31=0," ",'Sınıf Listeleri'!P31)</f>
        <v xml:space="preserve"> </v>
      </c>
      <c r="D33" s="407"/>
      <c r="E33" s="407"/>
      <c r="F33" s="179"/>
      <c r="G33" s="179"/>
      <c r="H33" s="179"/>
      <c r="I33" s="179"/>
      <c r="J33" s="179"/>
      <c r="K33" s="181"/>
      <c r="L33" s="181"/>
      <c r="M33" s="181"/>
      <c r="N33" s="181"/>
      <c r="O33" s="181"/>
      <c r="P33" s="181"/>
      <c r="Q33" s="181"/>
      <c r="R33" s="181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45" t="str">
        <f t="shared" si="1"/>
        <v xml:space="preserve"> </v>
      </c>
      <c r="AU33" s="145"/>
    </row>
    <row r="34" spans="1:47" ht="12" customHeight="1" x14ac:dyDescent="0.25">
      <c r="A34" s="86">
        <f>'Sınıf Listeleri'!N32</f>
        <v>29</v>
      </c>
      <c r="B34" s="144" t="str">
        <f>IF('Sınıf Listeleri'!O32=0," ",'Sınıf Listeleri'!O32)</f>
        <v xml:space="preserve"> </v>
      </c>
      <c r="C34" s="407" t="str">
        <f>IF('Sınıf Listeleri'!P32=0," ",'Sınıf Listeleri'!P32)</f>
        <v xml:space="preserve"> </v>
      </c>
      <c r="D34" s="407"/>
      <c r="E34" s="407"/>
      <c r="F34" s="179"/>
      <c r="G34" s="179"/>
      <c r="H34" s="179"/>
      <c r="I34" s="179"/>
      <c r="J34" s="179"/>
      <c r="K34" s="181"/>
      <c r="L34" s="181"/>
      <c r="M34" s="181"/>
      <c r="N34" s="181"/>
      <c r="O34" s="181"/>
      <c r="P34" s="181"/>
      <c r="Q34" s="181"/>
      <c r="R34" s="181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45" t="str">
        <f t="shared" si="1"/>
        <v xml:space="preserve"> </v>
      </c>
      <c r="AU34" s="145"/>
    </row>
    <row r="35" spans="1:47" ht="12" customHeight="1" x14ac:dyDescent="0.25">
      <c r="A35" s="86">
        <f>'Sınıf Listeleri'!N33</f>
        <v>30</v>
      </c>
      <c r="B35" s="144" t="str">
        <f>IF('Sınıf Listeleri'!O33=0," ",'Sınıf Listeleri'!O33)</f>
        <v xml:space="preserve"> </v>
      </c>
      <c r="C35" s="407" t="str">
        <f>IF('Sınıf Listeleri'!P33=0," ",'Sınıf Listeleri'!P33)</f>
        <v xml:space="preserve"> </v>
      </c>
      <c r="D35" s="407"/>
      <c r="E35" s="407"/>
      <c r="F35" s="179"/>
      <c r="G35" s="179"/>
      <c r="H35" s="179"/>
      <c r="I35" s="179"/>
      <c r="J35" s="179"/>
      <c r="K35" s="181"/>
      <c r="L35" s="181"/>
      <c r="M35" s="181"/>
      <c r="N35" s="181"/>
      <c r="O35" s="181"/>
      <c r="P35" s="181"/>
      <c r="Q35" s="181"/>
      <c r="R35" s="181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45" t="str">
        <f t="shared" si="1"/>
        <v xml:space="preserve"> </v>
      </c>
      <c r="AU35" s="145"/>
    </row>
    <row r="36" spans="1:47" ht="12" customHeight="1" x14ac:dyDescent="0.25">
      <c r="A36" s="86">
        <f>'Sınıf Listeleri'!N34</f>
        <v>31</v>
      </c>
      <c r="B36" s="144" t="str">
        <f>IF('Sınıf Listeleri'!O34=0," ",'Sınıf Listeleri'!O34)</f>
        <v xml:space="preserve"> </v>
      </c>
      <c r="C36" s="407" t="str">
        <f>IF('Sınıf Listeleri'!P34=0," ",'Sınıf Listeleri'!P34)</f>
        <v xml:space="preserve"> </v>
      </c>
      <c r="D36" s="407"/>
      <c r="E36" s="407"/>
      <c r="F36" s="179"/>
      <c r="G36" s="179"/>
      <c r="H36" s="179"/>
      <c r="I36" s="179"/>
      <c r="J36" s="179"/>
      <c r="K36" s="181"/>
      <c r="L36" s="181"/>
      <c r="M36" s="181"/>
      <c r="N36" s="181"/>
      <c r="O36" s="181"/>
      <c r="P36" s="181"/>
      <c r="Q36" s="181"/>
      <c r="R36" s="181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45" t="str">
        <f t="shared" si="1"/>
        <v xml:space="preserve"> </v>
      </c>
      <c r="AU36" s="145"/>
    </row>
    <row r="37" spans="1:47" ht="12" customHeight="1" x14ac:dyDescent="0.25">
      <c r="A37" s="86">
        <f>'Sınıf Listeleri'!N35</f>
        <v>32</v>
      </c>
      <c r="B37" s="144" t="str">
        <f>IF('Sınıf Listeleri'!O35=0," ",'Sınıf Listeleri'!O35)</f>
        <v xml:space="preserve"> </v>
      </c>
      <c r="C37" s="407" t="str">
        <f>IF('Sınıf Listeleri'!P35=0," ",'Sınıf Listeleri'!P35)</f>
        <v xml:space="preserve"> </v>
      </c>
      <c r="D37" s="407"/>
      <c r="E37" s="407"/>
      <c r="F37" s="179"/>
      <c r="G37" s="179"/>
      <c r="H37" s="179"/>
      <c r="I37" s="179"/>
      <c r="J37" s="179"/>
      <c r="K37" s="181"/>
      <c r="L37" s="181"/>
      <c r="M37" s="181"/>
      <c r="N37" s="181"/>
      <c r="O37" s="181"/>
      <c r="P37" s="181"/>
      <c r="Q37" s="181"/>
      <c r="R37" s="181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45" t="str">
        <f t="shared" si="1"/>
        <v xml:space="preserve"> </v>
      </c>
      <c r="AU37" s="145"/>
    </row>
    <row r="38" spans="1:47" ht="12" customHeight="1" x14ac:dyDescent="0.25">
      <c r="A38" s="86">
        <f>'Sınıf Listeleri'!N36</f>
        <v>33</v>
      </c>
      <c r="B38" s="144" t="str">
        <f>IF('Sınıf Listeleri'!O36=0," ",'Sınıf Listeleri'!O36)</f>
        <v xml:space="preserve"> </v>
      </c>
      <c r="C38" s="407" t="str">
        <f>IF('Sınıf Listeleri'!P36=0," ",'Sınıf Listeleri'!P36)</f>
        <v xml:space="preserve"> </v>
      </c>
      <c r="D38" s="407"/>
      <c r="E38" s="407"/>
      <c r="F38" s="179"/>
      <c r="G38" s="179"/>
      <c r="H38" s="179"/>
      <c r="I38" s="179"/>
      <c r="J38" s="179"/>
      <c r="K38" s="181"/>
      <c r="L38" s="181"/>
      <c r="M38" s="181"/>
      <c r="N38" s="181"/>
      <c r="O38" s="181"/>
      <c r="P38" s="181"/>
      <c r="Q38" s="181"/>
      <c r="R38" s="181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45" t="str">
        <f t="shared" si="1"/>
        <v xml:space="preserve"> </v>
      </c>
      <c r="AU38" s="145"/>
    </row>
    <row r="39" spans="1:47" ht="12" customHeight="1" x14ac:dyDescent="0.25">
      <c r="A39" s="86">
        <f>'Sınıf Listeleri'!N37</f>
        <v>34</v>
      </c>
      <c r="B39" s="144" t="str">
        <f>IF('Sınıf Listeleri'!O37=0," ",'Sınıf Listeleri'!O37)</f>
        <v xml:space="preserve"> </v>
      </c>
      <c r="C39" s="407" t="str">
        <f>IF('Sınıf Listeleri'!P37=0," ",'Sınıf Listeleri'!P37)</f>
        <v xml:space="preserve"> </v>
      </c>
      <c r="D39" s="407"/>
      <c r="E39" s="407"/>
      <c r="F39" s="179"/>
      <c r="G39" s="179"/>
      <c r="H39" s="179"/>
      <c r="I39" s="179"/>
      <c r="J39" s="179"/>
      <c r="K39" s="181"/>
      <c r="L39" s="181"/>
      <c r="M39" s="181"/>
      <c r="N39" s="181"/>
      <c r="O39" s="181"/>
      <c r="P39" s="181"/>
      <c r="Q39" s="181"/>
      <c r="R39" s="181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80"/>
      <c r="AG39" s="180"/>
      <c r="AH39" s="180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0"/>
      <c r="AT39" s="145" t="str">
        <f t="shared" si="1"/>
        <v xml:space="preserve"> </v>
      </c>
      <c r="AU39" s="145"/>
    </row>
    <row r="40" spans="1:47" ht="12" customHeight="1" x14ac:dyDescent="0.25">
      <c r="A40" s="86">
        <f>'Sınıf Listeleri'!N38</f>
        <v>35</v>
      </c>
      <c r="B40" s="144" t="str">
        <f>IF('Sınıf Listeleri'!O38=0," ",'Sınıf Listeleri'!O38)</f>
        <v xml:space="preserve"> </v>
      </c>
      <c r="C40" s="407" t="str">
        <f>IF('Sınıf Listeleri'!P38=0," ",'Sınıf Listeleri'!P38)</f>
        <v xml:space="preserve"> </v>
      </c>
      <c r="D40" s="407"/>
      <c r="E40" s="407"/>
      <c r="F40" s="179"/>
      <c r="G40" s="179"/>
      <c r="H40" s="179"/>
      <c r="I40" s="179"/>
      <c r="J40" s="179"/>
      <c r="K40" s="181"/>
      <c r="L40" s="181"/>
      <c r="M40" s="181"/>
      <c r="N40" s="181"/>
      <c r="O40" s="181"/>
      <c r="P40" s="181"/>
      <c r="Q40" s="181"/>
      <c r="R40" s="181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80"/>
      <c r="AG40" s="180"/>
      <c r="AH40" s="180"/>
      <c r="AI40" s="180"/>
      <c r="AJ40" s="180"/>
      <c r="AK40" s="180"/>
      <c r="AL40" s="180"/>
      <c r="AM40" s="180"/>
      <c r="AN40" s="180"/>
      <c r="AO40" s="180"/>
      <c r="AP40" s="180"/>
      <c r="AQ40" s="180"/>
      <c r="AR40" s="180"/>
      <c r="AS40" s="180"/>
      <c r="AT40" s="145" t="str">
        <f t="shared" si="1"/>
        <v xml:space="preserve"> </v>
      </c>
      <c r="AU40" s="145"/>
    </row>
    <row r="41" spans="1:47" ht="12" customHeight="1" x14ac:dyDescent="0.25">
      <c r="A41" s="86">
        <f>'Sınıf Listeleri'!N39</f>
        <v>36</v>
      </c>
      <c r="B41" s="144" t="str">
        <f>IF('Sınıf Listeleri'!O39=0," ",'Sınıf Listeleri'!O39)</f>
        <v xml:space="preserve"> </v>
      </c>
      <c r="C41" s="407" t="str">
        <f>IF('Sınıf Listeleri'!P39=0," ",'Sınıf Listeleri'!P39)</f>
        <v xml:space="preserve"> </v>
      </c>
      <c r="D41" s="407"/>
      <c r="E41" s="407"/>
      <c r="F41" s="179"/>
      <c r="G41" s="179"/>
      <c r="H41" s="179"/>
      <c r="I41" s="179"/>
      <c r="J41" s="179"/>
      <c r="K41" s="181"/>
      <c r="L41" s="181"/>
      <c r="M41" s="181"/>
      <c r="N41" s="181"/>
      <c r="O41" s="181"/>
      <c r="P41" s="181"/>
      <c r="Q41" s="181"/>
      <c r="R41" s="181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45" t="str">
        <f t="shared" si="1"/>
        <v xml:space="preserve"> </v>
      </c>
      <c r="AU41" s="145"/>
    </row>
    <row r="42" spans="1:47" ht="12" customHeight="1" x14ac:dyDescent="0.25">
      <c r="A42" s="86">
        <f>'Sınıf Listeleri'!N40</f>
        <v>37</v>
      </c>
      <c r="B42" s="144" t="str">
        <f>IF('Sınıf Listeleri'!O40=0," ",'Sınıf Listeleri'!O40)</f>
        <v xml:space="preserve"> </v>
      </c>
      <c r="C42" s="407" t="str">
        <f>IF('Sınıf Listeleri'!P40=0," ",'Sınıf Listeleri'!P40)</f>
        <v xml:space="preserve"> </v>
      </c>
      <c r="D42" s="407"/>
      <c r="E42" s="407"/>
      <c r="F42" s="179"/>
      <c r="G42" s="179"/>
      <c r="H42" s="179"/>
      <c r="I42" s="179"/>
      <c r="J42" s="179"/>
      <c r="K42" s="181"/>
      <c r="L42" s="181"/>
      <c r="M42" s="181"/>
      <c r="N42" s="181"/>
      <c r="O42" s="181"/>
      <c r="P42" s="181"/>
      <c r="Q42" s="181"/>
      <c r="R42" s="181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45" t="str">
        <f t="shared" si="1"/>
        <v xml:space="preserve"> </v>
      </c>
      <c r="AU42" s="145"/>
    </row>
    <row r="43" spans="1:47" ht="12" customHeight="1" x14ac:dyDescent="0.25">
      <c r="A43" s="86">
        <f>'Sınıf Listeleri'!N41</f>
        <v>38</v>
      </c>
      <c r="B43" s="144" t="str">
        <f>IF('Sınıf Listeleri'!O41=0," ",'Sınıf Listeleri'!O41)</f>
        <v xml:space="preserve"> </v>
      </c>
      <c r="C43" s="407" t="str">
        <f>IF('Sınıf Listeleri'!P41=0," ",'Sınıf Listeleri'!P41)</f>
        <v xml:space="preserve"> </v>
      </c>
      <c r="D43" s="407"/>
      <c r="E43" s="407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45" t="str">
        <f t="shared" si="1"/>
        <v xml:space="preserve"> </v>
      </c>
      <c r="AU43" s="145"/>
    </row>
    <row r="44" spans="1:47" ht="12" customHeight="1" x14ac:dyDescent="0.25">
      <c r="A44" s="86">
        <f>'Sınıf Listeleri'!N42</f>
        <v>39</v>
      </c>
      <c r="B44" s="144" t="str">
        <f>IF('Sınıf Listeleri'!O42=0," ",'Sınıf Listeleri'!O42)</f>
        <v xml:space="preserve"> </v>
      </c>
      <c r="C44" s="407" t="str">
        <f>IF('Sınıf Listeleri'!P42=0," ",'Sınıf Listeleri'!P42)</f>
        <v xml:space="preserve"> </v>
      </c>
      <c r="D44" s="407"/>
      <c r="E44" s="407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45" t="str">
        <f t="shared" si="1"/>
        <v xml:space="preserve"> </v>
      </c>
      <c r="AU44" s="145"/>
    </row>
    <row r="45" spans="1:47" ht="12" customHeight="1" x14ac:dyDescent="0.25">
      <c r="A45" s="146">
        <f>'Sınıf Listeleri'!N43</f>
        <v>40</v>
      </c>
      <c r="B45" s="144" t="str">
        <f>IF('Sınıf Listeleri'!O43=0," ",'Sınıf Listeleri'!O43)</f>
        <v xml:space="preserve"> </v>
      </c>
      <c r="C45" s="407" t="str">
        <f>IF('Sınıf Listeleri'!P43=0," ",'Sınıf Listeleri'!P43)</f>
        <v xml:space="preserve"> </v>
      </c>
      <c r="D45" s="407"/>
      <c r="E45" s="407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45" t="str">
        <f t="shared" si="1"/>
        <v xml:space="preserve"> </v>
      </c>
      <c r="AU45" s="145"/>
    </row>
    <row r="46" spans="1:47" ht="12" customHeight="1" x14ac:dyDescent="0.25">
      <c r="A46" s="146">
        <f>'Sınıf Listeleri'!N44</f>
        <v>41</v>
      </c>
      <c r="B46" s="144" t="str">
        <f>IF('Sınıf Listeleri'!O44=0," ",'Sınıf Listeleri'!O44)</f>
        <v xml:space="preserve"> </v>
      </c>
      <c r="C46" s="407" t="str">
        <f>IF('Sınıf Listeleri'!P44=0," ",'Sınıf Listeleri'!P44)</f>
        <v xml:space="preserve"> </v>
      </c>
      <c r="D46" s="407"/>
      <c r="E46" s="407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45" t="str">
        <f t="shared" si="1"/>
        <v xml:space="preserve"> </v>
      </c>
      <c r="AU46" s="145"/>
    </row>
    <row r="47" spans="1:47" ht="12" customHeight="1" x14ac:dyDescent="0.25">
      <c r="A47" s="146">
        <f>'Sınıf Listeleri'!N45</f>
        <v>42</v>
      </c>
      <c r="B47" s="144" t="str">
        <f>IF('Sınıf Listeleri'!O45=0," ",'Sınıf Listeleri'!O45)</f>
        <v xml:space="preserve"> </v>
      </c>
      <c r="C47" s="407" t="str">
        <f>IF('Sınıf Listeleri'!P45=0," ",'Sınıf Listeleri'!P45)</f>
        <v xml:space="preserve"> </v>
      </c>
      <c r="D47" s="407"/>
      <c r="E47" s="407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79"/>
      <c r="T47" s="179"/>
      <c r="U47" s="179"/>
      <c r="V47" s="179"/>
      <c r="W47" s="179"/>
      <c r="X47" s="179"/>
      <c r="Y47" s="179"/>
      <c r="Z47" s="179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45" t="str">
        <f t="shared" si="1"/>
        <v xml:space="preserve"> </v>
      </c>
      <c r="AU47" s="145" t="str">
        <f t="shared" si="0"/>
        <v xml:space="preserve"> </v>
      </c>
    </row>
    <row r="48" spans="1:47" ht="12" customHeight="1" x14ac:dyDescent="0.25">
      <c r="A48" s="146">
        <f>'Sınıf Listeleri'!N46</f>
        <v>43</v>
      </c>
      <c r="B48" s="144" t="str">
        <f>IF('Sınıf Listeleri'!O46=0," ",'Sınıf Listeleri'!O46)</f>
        <v xml:space="preserve"> </v>
      </c>
      <c r="C48" s="407" t="str">
        <f>IF('Sınıf Listeleri'!P46=0," ",'Sınıf Listeleri'!P46)</f>
        <v xml:space="preserve"> </v>
      </c>
      <c r="D48" s="407"/>
      <c r="E48" s="407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45" t="str">
        <f t="shared" si="1"/>
        <v xml:space="preserve"> </v>
      </c>
      <c r="AU48" s="145" t="str">
        <f>IF(AT48=" "," ",IF(AT48&gt;=85,5,IF(AT48&gt;=70,4,IF(AT48&gt;=60,3,IF(AT48&gt;=50,2,IF(AT48&gt;=0,1,0))))))</f>
        <v xml:space="preserve"> </v>
      </c>
    </row>
    <row r="49" spans="1:47" ht="12" customHeight="1" x14ac:dyDescent="0.25">
      <c r="A49" s="146">
        <f>'Sınıf Listeleri'!N47</f>
        <v>44</v>
      </c>
      <c r="B49" s="144" t="str">
        <f>IF('Sınıf Listeleri'!O47=0," ",'Sınıf Listeleri'!O47)</f>
        <v xml:space="preserve"> </v>
      </c>
      <c r="C49" s="407" t="str">
        <f>IF('Sınıf Listeleri'!P47=0," ",'Sınıf Listeleri'!P47)</f>
        <v xml:space="preserve"> </v>
      </c>
      <c r="D49" s="407"/>
      <c r="E49" s="407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79"/>
      <c r="T49" s="179"/>
      <c r="U49" s="179"/>
      <c r="V49" s="179"/>
      <c r="W49" s="179"/>
      <c r="X49" s="179"/>
      <c r="Y49" s="179"/>
      <c r="Z49" s="179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45" t="str">
        <f t="shared" si="1"/>
        <v xml:space="preserve"> </v>
      </c>
      <c r="AU49" s="145" t="str">
        <f t="shared" si="0"/>
        <v xml:space="preserve"> </v>
      </c>
    </row>
    <row r="50" spans="1:47" ht="12" customHeight="1" x14ac:dyDescent="0.25">
      <c r="A50" s="146">
        <f>'Sınıf Listeleri'!N48</f>
        <v>45</v>
      </c>
      <c r="B50" s="144" t="str">
        <f>IF('Sınıf Listeleri'!O48=0," ",'Sınıf Listeleri'!O48)</f>
        <v xml:space="preserve"> </v>
      </c>
      <c r="C50" s="407" t="str">
        <f>IF('Sınıf Listeleri'!P48=0," ",'Sınıf Listeleri'!P48)</f>
        <v xml:space="preserve"> </v>
      </c>
      <c r="D50" s="407"/>
      <c r="E50" s="407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45" t="str">
        <f t="shared" si="1"/>
        <v xml:space="preserve"> </v>
      </c>
      <c r="AU50" s="145" t="str">
        <f t="shared" si="0"/>
        <v xml:space="preserve"> </v>
      </c>
    </row>
    <row r="51" spans="1:47" ht="12" customHeight="1" x14ac:dyDescent="0.25">
      <c r="A51" s="146">
        <f>'Sınıf Listeleri'!N49</f>
        <v>46</v>
      </c>
      <c r="B51" s="144" t="str">
        <f>IF('Sınıf Listeleri'!O49=0," ",'Sınıf Listeleri'!O49)</f>
        <v xml:space="preserve"> </v>
      </c>
      <c r="C51" s="407" t="str">
        <f>IF('Sınıf Listeleri'!P49=0," ",'Sınıf Listeleri'!P49)</f>
        <v xml:space="preserve"> </v>
      </c>
      <c r="D51" s="407"/>
      <c r="E51" s="407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79"/>
      <c r="T51" s="179"/>
      <c r="U51" s="179"/>
      <c r="V51" s="179"/>
      <c r="W51" s="179"/>
      <c r="X51" s="179"/>
      <c r="Y51" s="179"/>
      <c r="Z51" s="179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45" t="str">
        <f t="shared" si="1"/>
        <v xml:space="preserve"> </v>
      </c>
      <c r="AU51" s="145" t="str">
        <f t="shared" si="0"/>
        <v xml:space="preserve"> </v>
      </c>
    </row>
    <row r="52" spans="1:47" ht="12" customHeight="1" x14ac:dyDescent="0.25">
      <c r="A52" s="146">
        <f>'Sınıf Listeleri'!N50</f>
        <v>47</v>
      </c>
      <c r="B52" s="144" t="str">
        <f>IF('Sınıf Listeleri'!O50=0," ",'Sınıf Listeleri'!O50)</f>
        <v xml:space="preserve"> </v>
      </c>
      <c r="C52" s="407" t="str">
        <f>IF('Sınıf Listeleri'!P50=0," ",'Sınıf Listeleri'!P50)</f>
        <v xml:space="preserve"> </v>
      </c>
      <c r="D52" s="407"/>
      <c r="E52" s="407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45" t="str">
        <f t="shared" si="1"/>
        <v xml:space="preserve"> </v>
      </c>
      <c r="AU52" s="145" t="str">
        <f t="shared" si="0"/>
        <v xml:space="preserve"> </v>
      </c>
    </row>
    <row r="53" spans="1:47" ht="12" customHeight="1" x14ac:dyDescent="0.25">
      <c r="A53" s="146">
        <f>'Sınıf Listeleri'!N51</f>
        <v>48</v>
      </c>
      <c r="B53" s="144" t="str">
        <f>IF('Sınıf Listeleri'!O51=0," ",'Sınıf Listeleri'!O51)</f>
        <v xml:space="preserve"> </v>
      </c>
      <c r="C53" s="407" t="str">
        <f>IF('Sınıf Listeleri'!P51=0," ",'Sınıf Listeleri'!P51)</f>
        <v xml:space="preserve"> </v>
      </c>
      <c r="D53" s="407"/>
      <c r="E53" s="407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79"/>
      <c r="T53" s="179"/>
      <c r="U53" s="179"/>
      <c r="V53" s="179"/>
      <c r="W53" s="179"/>
      <c r="X53" s="179"/>
      <c r="Y53" s="179"/>
      <c r="Z53" s="179"/>
      <c r="AA53" s="180"/>
      <c r="AB53" s="180"/>
      <c r="AC53" s="180"/>
      <c r="AD53" s="180"/>
      <c r="AE53" s="180"/>
      <c r="AF53" s="180"/>
      <c r="AG53" s="180"/>
      <c r="AH53" s="180"/>
      <c r="AI53" s="180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  <c r="AT53" s="145" t="str">
        <f t="shared" si="1"/>
        <v xml:space="preserve"> </v>
      </c>
      <c r="AU53" s="145" t="str">
        <f t="shared" si="0"/>
        <v xml:space="preserve"> </v>
      </c>
    </row>
    <row r="54" spans="1:47" ht="12" customHeight="1" x14ac:dyDescent="0.25">
      <c r="A54" s="146">
        <f>'Sınıf Listeleri'!N52</f>
        <v>49</v>
      </c>
      <c r="B54" s="144" t="str">
        <f>IF('Sınıf Listeleri'!O52=0," ",'Sınıf Listeleri'!O52)</f>
        <v xml:space="preserve"> </v>
      </c>
      <c r="C54" s="407" t="str">
        <f>IF('Sınıf Listeleri'!P52=0," ",'Sınıf Listeleri'!P52)</f>
        <v xml:space="preserve"> </v>
      </c>
      <c r="D54" s="407"/>
      <c r="E54" s="407"/>
      <c r="F54" s="179"/>
      <c r="G54" s="179"/>
      <c r="H54" s="179"/>
      <c r="I54" s="179"/>
      <c r="J54" s="179"/>
      <c r="K54" s="181"/>
      <c r="L54" s="181"/>
      <c r="M54" s="181"/>
      <c r="N54" s="181"/>
      <c r="O54" s="181"/>
      <c r="P54" s="181"/>
      <c r="Q54" s="181"/>
      <c r="R54" s="181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80"/>
      <c r="AF54" s="180"/>
      <c r="AG54" s="180"/>
      <c r="AH54" s="180"/>
      <c r="AI54" s="180"/>
      <c r="AJ54" s="180"/>
      <c r="AK54" s="180"/>
      <c r="AL54" s="180"/>
      <c r="AM54" s="180"/>
      <c r="AN54" s="180"/>
      <c r="AO54" s="180"/>
      <c r="AP54" s="180"/>
      <c r="AQ54" s="180"/>
      <c r="AR54" s="180"/>
      <c r="AS54" s="180"/>
      <c r="AT54" s="145" t="str">
        <f t="shared" si="1"/>
        <v xml:space="preserve"> </v>
      </c>
      <c r="AU54" s="145" t="str">
        <f t="shared" si="0"/>
        <v xml:space="preserve"> </v>
      </c>
    </row>
    <row r="55" spans="1:47" ht="12" customHeight="1" x14ac:dyDescent="0.25">
      <c r="A55" s="146">
        <f>'Sınıf Listeleri'!N53</f>
        <v>50</v>
      </c>
      <c r="B55" s="144" t="str">
        <f>IF('Sınıf Listeleri'!O53=0," ",'Sınıf Listeleri'!O53)</f>
        <v xml:space="preserve"> </v>
      </c>
      <c r="C55" s="407" t="str">
        <f>IF('Sınıf Listeleri'!P53=0," ",'Sınıf Listeleri'!P53)</f>
        <v xml:space="preserve"> </v>
      </c>
      <c r="D55" s="407"/>
      <c r="E55" s="407"/>
      <c r="F55" s="179"/>
      <c r="G55" s="179"/>
      <c r="H55" s="179"/>
      <c r="I55" s="179"/>
      <c r="J55" s="179"/>
      <c r="K55" s="181"/>
      <c r="L55" s="181"/>
      <c r="M55" s="181"/>
      <c r="N55" s="181"/>
      <c r="O55" s="181"/>
      <c r="P55" s="181"/>
      <c r="Q55" s="181"/>
      <c r="R55" s="181"/>
      <c r="S55" s="179"/>
      <c r="T55" s="179"/>
      <c r="U55" s="179"/>
      <c r="V55" s="179"/>
      <c r="W55" s="179"/>
      <c r="X55" s="179"/>
      <c r="Y55" s="179"/>
      <c r="Z55" s="179"/>
      <c r="AA55" s="180"/>
      <c r="AB55" s="180"/>
      <c r="AC55" s="180"/>
      <c r="AD55" s="180"/>
      <c r="AE55" s="180"/>
      <c r="AF55" s="180"/>
      <c r="AG55" s="180"/>
      <c r="AH55" s="180"/>
      <c r="AI55" s="180"/>
      <c r="AJ55" s="180"/>
      <c r="AK55" s="180"/>
      <c r="AL55" s="180"/>
      <c r="AM55" s="180"/>
      <c r="AN55" s="180"/>
      <c r="AO55" s="180"/>
      <c r="AP55" s="180"/>
      <c r="AQ55" s="180"/>
      <c r="AR55" s="180"/>
      <c r="AS55" s="180"/>
      <c r="AT55" s="145" t="str">
        <f t="shared" si="1"/>
        <v xml:space="preserve"> </v>
      </c>
      <c r="AU55" s="145" t="str">
        <f t="shared" si="0"/>
        <v xml:space="preserve"> </v>
      </c>
    </row>
    <row r="56" spans="1:47" ht="12" customHeight="1" x14ac:dyDescent="0.25">
      <c r="A56" s="146">
        <f>'Sınıf Listeleri'!N54</f>
        <v>51</v>
      </c>
      <c r="B56" s="144" t="str">
        <f>IF('Sınıf Listeleri'!O54=0," ",'Sınıf Listeleri'!O54)</f>
        <v xml:space="preserve"> </v>
      </c>
      <c r="C56" s="407" t="str">
        <f>IF('Sınıf Listeleri'!P54=0," ",'Sınıf Listeleri'!P54)</f>
        <v xml:space="preserve"> </v>
      </c>
      <c r="D56" s="407"/>
      <c r="E56" s="407"/>
      <c r="F56" s="179"/>
      <c r="G56" s="179"/>
      <c r="H56" s="179"/>
      <c r="I56" s="179"/>
      <c r="J56" s="179"/>
      <c r="K56" s="181"/>
      <c r="L56" s="181"/>
      <c r="M56" s="181"/>
      <c r="N56" s="181"/>
      <c r="O56" s="181"/>
      <c r="P56" s="181"/>
      <c r="Q56" s="181"/>
      <c r="R56" s="181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80"/>
      <c r="AF56" s="180"/>
      <c r="AG56" s="180"/>
      <c r="AH56" s="180"/>
      <c r="AI56" s="180"/>
      <c r="AJ56" s="180"/>
      <c r="AK56" s="180"/>
      <c r="AL56" s="180"/>
      <c r="AM56" s="180"/>
      <c r="AN56" s="180"/>
      <c r="AO56" s="180"/>
      <c r="AP56" s="180"/>
      <c r="AQ56" s="180"/>
      <c r="AR56" s="180"/>
      <c r="AS56" s="180"/>
      <c r="AT56" s="145" t="str">
        <f t="shared" si="1"/>
        <v xml:space="preserve"> </v>
      </c>
      <c r="AU56" s="145" t="str">
        <f t="shared" si="0"/>
        <v xml:space="preserve"> </v>
      </c>
    </row>
    <row r="57" spans="1:47" ht="12" customHeight="1" x14ac:dyDescent="0.25">
      <c r="A57" s="146">
        <f>'Sınıf Listeleri'!N55</f>
        <v>52</v>
      </c>
      <c r="B57" s="144" t="str">
        <f>IF('Sınıf Listeleri'!O55=0," ",'Sınıf Listeleri'!O55)</f>
        <v xml:space="preserve"> </v>
      </c>
      <c r="C57" s="407" t="str">
        <f>IF('Sınıf Listeleri'!P55=0," ",'Sınıf Listeleri'!P55)</f>
        <v xml:space="preserve"> </v>
      </c>
      <c r="D57" s="407"/>
      <c r="E57" s="407"/>
      <c r="F57" s="179"/>
      <c r="G57" s="179"/>
      <c r="H57" s="179"/>
      <c r="I57" s="179"/>
      <c r="J57" s="179"/>
      <c r="K57" s="181"/>
      <c r="L57" s="181"/>
      <c r="M57" s="181"/>
      <c r="N57" s="181"/>
      <c r="O57" s="181"/>
      <c r="P57" s="181"/>
      <c r="Q57" s="181"/>
      <c r="R57" s="181"/>
      <c r="S57" s="179"/>
      <c r="T57" s="179"/>
      <c r="U57" s="179"/>
      <c r="V57" s="179"/>
      <c r="W57" s="179"/>
      <c r="X57" s="179"/>
      <c r="Y57" s="179"/>
      <c r="Z57" s="179"/>
      <c r="AA57" s="180"/>
      <c r="AB57" s="180"/>
      <c r="AC57" s="180"/>
      <c r="AD57" s="180"/>
      <c r="AE57" s="180"/>
      <c r="AF57" s="180"/>
      <c r="AG57" s="180"/>
      <c r="AH57" s="180"/>
      <c r="AI57" s="180"/>
      <c r="AJ57" s="180"/>
      <c r="AK57" s="180"/>
      <c r="AL57" s="180"/>
      <c r="AM57" s="180"/>
      <c r="AN57" s="180"/>
      <c r="AO57" s="180"/>
      <c r="AP57" s="180"/>
      <c r="AQ57" s="180"/>
      <c r="AR57" s="180"/>
      <c r="AS57" s="180"/>
      <c r="AT57" s="145" t="str">
        <f t="shared" si="1"/>
        <v xml:space="preserve"> </v>
      </c>
      <c r="AU57" s="145" t="str">
        <f t="shared" si="0"/>
        <v xml:space="preserve"> </v>
      </c>
    </row>
    <row r="58" spans="1:47" ht="12" customHeight="1" x14ac:dyDescent="0.25">
      <c r="A58" s="146">
        <f>'Sınıf Listeleri'!N56</f>
        <v>53</v>
      </c>
      <c r="B58" s="144" t="str">
        <f>IF('Sınıf Listeleri'!O56=0," ",'Sınıf Listeleri'!O56)</f>
        <v xml:space="preserve"> </v>
      </c>
      <c r="C58" s="407" t="str">
        <f>IF('Sınıf Listeleri'!P56=0," ",'Sınıf Listeleri'!P56)</f>
        <v xml:space="preserve"> </v>
      </c>
      <c r="D58" s="407"/>
      <c r="E58" s="407"/>
      <c r="F58" s="179"/>
      <c r="G58" s="179"/>
      <c r="H58" s="179"/>
      <c r="I58" s="179"/>
      <c r="J58" s="179"/>
      <c r="K58" s="181"/>
      <c r="L58" s="181"/>
      <c r="M58" s="181"/>
      <c r="N58" s="181"/>
      <c r="O58" s="181"/>
      <c r="P58" s="181"/>
      <c r="Q58" s="181"/>
      <c r="R58" s="181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80"/>
      <c r="AF58" s="180"/>
      <c r="AG58" s="180"/>
      <c r="AH58" s="180"/>
      <c r="AI58" s="180"/>
      <c r="AJ58" s="180"/>
      <c r="AK58" s="180"/>
      <c r="AL58" s="180"/>
      <c r="AM58" s="180"/>
      <c r="AN58" s="180"/>
      <c r="AO58" s="180"/>
      <c r="AP58" s="180"/>
      <c r="AQ58" s="180"/>
      <c r="AR58" s="180"/>
      <c r="AS58" s="180"/>
      <c r="AT58" s="145" t="str">
        <f t="shared" si="1"/>
        <v xml:space="preserve"> </v>
      </c>
      <c r="AU58" s="145" t="str">
        <f t="shared" si="0"/>
        <v xml:space="preserve"> </v>
      </c>
    </row>
    <row r="59" spans="1:47" ht="12" customHeight="1" x14ac:dyDescent="0.25">
      <c r="A59" s="146">
        <f>'Sınıf Listeleri'!N57</f>
        <v>54</v>
      </c>
      <c r="B59" s="144" t="str">
        <f>IF('Sınıf Listeleri'!O57=0," ",'Sınıf Listeleri'!O57)</f>
        <v xml:space="preserve"> </v>
      </c>
      <c r="C59" s="407" t="str">
        <f>IF('Sınıf Listeleri'!P57=0," ",'Sınıf Listeleri'!P57)</f>
        <v xml:space="preserve"> </v>
      </c>
      <c r="D59" s="407"/>
      <c r="E59" s="407"/>
      <c r="F59" s="179"/>
      <c r="G59" s="179"/>
      <c r="H59" s="179"/>
      <c r="I59" s="179"/>
      <c r="J59" s="179"/>
      <c r="K59" s="181"/>
      <c r="L59" s="181"/>
      <c r="M59" s="181"/>
      <c r="N59" s="181"/>
      <c r="O59" s="181"/>
      <c r="P59" s="181"/>
      <c r="Q59" s="181"/>
      <c r="R59" s="181"/>
      <c r="S59" s="179"/>
      <c r="T59" s="179"/>
      <c r="U59" s="179"/>
      <c r="V59" s="179"/>
      <c r="W59" s="179"/>
      <c r="X59" s="179"/>
      <c r="Y59" s="179"/>
      <c r="Z59" s="179"/>
      <c r="AA59" s="180"/>
      <c r="AB59" s="180"/>
      <c r="AC59" s="180"/>
      <c r="AD59" s="180"/>
      <c r="AE59" s="180"/>
      <c r="AF59" s="180"/>
      <c r="AG59" s="180"/>
      <c r="AH59" s="180"/>
      <c r="AI59" s="180"/>
      <c r="AJ59" s="180"/>
      <c r="AK59" s="180"/>
      <c r="AL59" s="180"/>
      <c r="AM59" s="180"/>
      <c r="AN59" s="180"/>
      <c r="AO59" s="180"/>
      <c r="AP59" s="180"/>
      <c r="AQ59" s="180"/>
      <c r="AR59" s="180"/>
      <c r="AS59" s="180"/>
      <c r="AT59" s="145" t="str">
        <f t="shared" si="1"/>
        <v xml:space="preserve"> </v>
      </c>
      <c r="AU59" s="145" t="str">
        <f t="shared" si="0"/>
        <v xml:space="preserve"> </v>
      </c>
    </row>
    <row r="60" spans="1:47" ht="12" customHeight="1" x14ac:dyDescent="0.25">
      <c r="A60" s="146">
        <f>'Sınıf Listeleri'!N58</f>
        <v>55</v>
      </c>
      <c r="B60" s="144" t="str">
        <f>IF('Sınıf Listeleri'!O58=0," ",'Sınıf Listeleri'!O58)</f>
        <v xml:space="preserve"> </v>
      </c>
      <c r="C60" s="407" t="str">
        <f>IF('Sınıf Listeleri'!P58=0," ",'Sınıf Listeleri'!P58)</f>
        <v xml:space="preserve"> </v>
      </c>
      <c r="D60" s="407"/>
      <c r="E60" s="407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45" t="str">
        <f t="shared" si="1"/>
        <v xml:space="preserve"> </v>
      </c>
      <c r="AU60" s="145" t="str">
        <f t="shared" si="0"/>
        <v xml:space="preserve"> </v>
      </c>
    </row>
    <row r="61" spans="1:47" ht="12" customHeight="1" x14ac:dyDescent="0.25">
      <c r="A61" s="146">
        <f>'Sınıf Listeleri'!N59</f>
        <v>56</v>
      </c>
      <c r="B61" s="144" t="str">
        <f>IF('Sınıf Listeleri'!O59=0," ",'Sınıf Listeleri'!O59)</f>
        <v xml:space="preserve"> </v>
      </c>
      <c r="C61" s="407" t="str">
        <f>IF('Sınıf Listeleri'!P59=0," ",'Sınıf Listeleri'!P59)</f>
        <v xml:space="preserve"> </v>
      </c>
      <c r="D61" s="407"/>
      <c r="E61" s="407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79"/>
      <c r="T61" s="179"/>
      <c r="U61" s="179"/>
      <c r="V61" s="179"/>
      <c r="W61" s="179"/>
      <c r="X61" s="179"/>
      <c r="Y61" s="179"/>
      <c r="Z61" s="179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45" t="str">
        <f t="shared" si="1"/>
        <v xml:space="preserve"> </v>
      </c>
      <c r="AU61" s="145" t="str">
        <f t="shared" si="0"/>
        <v xml:space="preserve"> </v>
      </c>
    </row>
    <row r="62" spans="1:47" ht="12" customHeight="1" x14ac:dyDescent="0.25">
      <c r="A62" s="146">
        <f>'Sınıf Listeleri'!N60</f>
        <v>57</v>
      </c>
      <c r="B62" s="144" t="str">
        <f>IF('Sınıf Listeleri'!O60=0," ",'Sınıf Listeleri'!O60)</f>
        <v xml:space="preserve"> </v>
      </c>
      <c r="C62" s="407" t="str">
        <f>IF('Sınıf Listeleri'!P60=0," ",'Sınıf Listeleri'!P60)</f>
        <v xml:space="preserve"> </v>
      </c>
      <c r="D62" s="407"/>
      <c r="E62" s="407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45" t="str">
        <f t="shared" si="1"/>
        <v xml:space="preserve"> </v>
      </c>
      <c r="AU62" s="145" t="str">
        <f t="shared" si="0"/>
        <v xml:space="preserve"> </v>
      </c>
    </row>
    <row r="63" spans="1:47" ht="12" customHeight="1" x14ac:dyDescent="0.25">
      <c r="A63" s="146">
        <f>'Sınıf Listeleri'!N61</f>
        <v>58</v>
      </c>
      <c r="B63" s="144" t="str">
        <f>IF('Sınıf Listeleri'!O61=0," ",'Sınıf Listeleri'!O61)</f>
        <v xml:space="preserve"> </v>
      </c>
      <c r="C63" s="407" t="str">
        <f>IF('Sınıf Listeleri'!P61=0," ",'Sınıf Listeleri'!P61)</f>
        <v xml:space="preserve"> </v>
      </c>
      <c r="D63" s="407"/>
      <c r="E63" s="407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79"/>
      <c r="T63" s="179"/>
      <c r="U63" s="179"/>
      <c r="V63" s="179"/>
      <c r="W63" s="179"/>
      <c r="X63" s="179"/>
      <c r="Y63" s="179"/>
      <c r="Z63" s="179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45" t="str">
        <f t="shared" si="1"/>
        <v xml:space="preserve"> </v>
      </c>
      <c r="AU63" s="145" t="str">
        <f t="shared" si="0"/>
        <v xml:space="preserve"> </v>
      </c>
    </row>
    <row r="64" spans="1:47" ht="12" customHeight="1" x14ac:dyDescent="0.25">
      <c r="A64" s="146">
        <f>'Sınıf Listeleri'!N62</f>
        <v>59</v>
      </c>
      <c r="B64" s="144" t="str">
        <f>IF('Sınıf Listeleri'!O62=0," ",'Sınıf Listeleri'!O62)</f>
        <v xml:space="preserve"> </v>
      </c>
      <c r="C64" s="407" t="str">
        <f>IF('Sınıf Listeleri'!P62=0," ",'Sınıf Listeleri'!P62)</f>
        <v xml:space="preserve"> </v>
      </c>
      <c r="D64" s="407"/>
      <c r="E64" s="407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45" t="str">
        <f t="shared" si="1"/>
        <v xml:space="preserve"> </v>
      </c>
      <c r="AU64" s="145" t="str">
        <f t="shared" si="0"/>
        <v xml:space="preserve"> </v>
      </c>
    </row>
    <row r="65" spans="1:47" ht="12" customHeight="1" x14ac:dyDescent="0.25">
      <c r="A65" s="146">
        <f>'Sınıf Listeleri'!N63</f>
        <v>60</v>
      </c>
      <c r="B65" s="144" t="str">
        <f>IF('Sınıf Listeleri'!O63=0," ",'Sınıf Listeleri'!O63)</f>
        <v xml:space="preserve"> </v>
      </c>
      <c r="C65" s="407" t="str">
        <f>IF('Sınıf Listeleri'!P63=0," ",'Sınıf Listeleri'!P63)</f>
        <v xml:space="preserve"> </v>
      </c>
      <c r="D65" s="407"/>
      <c r="E65" s="407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79"/>
      <c r="T65" s="179"/>
      <c r="U65" s="179"/>
      <c r="V65" s="179"/>
      <c r="W65" s="179"/>
      <c r="X65" s="179"/>
      <c r="Y65" s="179"/>
      <c r="Z65" s="179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45" t="str">
        <f t="shared" si="1"/>
        <v xml:space="preserve"> </v>
      </c>
      <c r="AU65" s="145" t="str">
        <f t="shared" si="0"/>
        <v xml:space="preserve"> </v>
      </c>
    </row>
    <row r="66" spans="1:47" ht="12" customHeight="1" x14ac:dyDescent="0.25">
      <c r="A66" s="146">
        <f>'Sınıf Listeleri'!N64</f>
        <v>61</v>
      </c>
      <c r="B66" s="144" t="str">
        <f>IF('Sınıf Listeleri'!O64=0," ",'Sınıf Listeleri'!O64)</f>
        <v xml:space="preserve"> </v>
      </c>
      <c r="C66" s="407" t="str">
        <f>IF('Sınıf Listeleri'!P64=0," ",'Sınıf Listeleri'!P64)</f>
        <v xml:space="preserve"> </v>
      </c>
      <c r="D66" s="407"/>
      <c r="E66" s="407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45" t="str">
        <f t="shared" si="1"/>
        <v xml:space="preserve"> </v>
      </c>
      <c r="AU66" s="145" t="str">
        <f t="shared" si="0"/>
        <v xml:space="preserve"> </v>
      </c>
    </row>
    <row r="67" spans="1:47" ht="12" customHeight="1" x14ac:dyDescent="0.25">
      <c r="A67" s="146">
        <f>'Sınıf Listeleri'!N65</f>
        <v>62</v>
      </c>
      <c r="B67" s="144" t="str">
        <f>IF('Sınıf Listeleri'!O65=0," ",'Sınıf Listeleri'!O65)</f>
        <v xml:space="preserve"> </v>
      </c>
      <c r="C67" s="407" t="str">
        <f>IF('Sınıf Listeleri'!P65=0," ",'Sınıf Listeleri'!P65)</f>
        <v xml:space="preserve"> </v>
      </c>
      <c r="D67" s="407"/>
      <c r="E67" s="407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79"/>
      <c r="T67" s="179"/>
      <c r="U67" s="179"/>
      <c r="V67" s="179"/>
      <c r="W67" s="179"/>
      <c r="X67" s="179"/>
      <c r="Y67" s="179"/>
      <c r="Z67" s="179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45" t="str">
        <f t="shared" si="1"/>
        <v xml:space="preserve"> </v>
      </c>
      <c r="AU67" s="145" t="str">
        <f t="shared" si="0"/>
        <v xml:space="preserve"> </v>
      </c>
    </row>
    <row r="68" spans="1:47" ht="12" customHeight="1" x14ac:dyDescent="0.25">
      <c r="A68" s="146">
        <f>'Sınıf Listeleri'!N66</f>
        <v>63</v>
      </c>
      <c r="B68" s="144" t="str">
        <f>IF('Sınıf Listeleri'!O66=0," ",'Sınıf Listeleri'!O66)</f>
        <v xml:space="preserve"> </v>
      </c>
      <c r="C68" s="407" t="str">
        <f>IF('Sınıf Listeleri'!P66=0," ",'Sınıf Listeleri'!P66)</f>
        <v xml:space="preserve"> </v>
      </c>
      <c r="D68" s="407"/>
      <c r="E68" s="407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79"/>
      <c r="T68" s="179"/>
      <c r="U68" s="179"/>
      <c r="V68" s="179"/>
      <c r="W68" s="179"/>
      <c r="X68" s="179"/>
      <c r="Y68" s="179"/>
      <c r="Z68" s="179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45" t="str">
        <f t="shared" si="1"/>
        <v xml:space="preserve"> </v>
      </c>
      <c r="AU68" s="145" t="str">
        <f t="shared" si="0"/>
        <v xml:space="preserve"> </v>
      </c>
    </row>
    <row r="69" spans="1:47" ht="12" customHeight="1" x14ac:dyDescent="0.25">
      <c r="A69" s="146">
        <f>'Sınıf Listeleri'!N67</f>
        <v>64</v>
      </c>
      <c r="B69" s="144" t="str">
        <f>IF('Sınıf Listeleri'!O67=0," ",'Sınıf Listeleri'!O67)</f>
        <v xml:space="preserve"> </v>
      </c>
      <c r="C69" s="407" t="str">
        <f>IF('Sınıf Listeleri'!P67=0," ",'Sınıf Listeleri'!P67)</f>
        <v xml:space="preserve"> </v>
      </c>
      <c r="D69" s="407"/>
      <c r="E69" s="407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79"/>
      <c r="T69" s="179"/>
      <c r="U69" s="179"/>
      <c r="V69" s="179"/>
      <c r="W69" s="179"/>
      <c r="X69" s="179"/>
      <c r="Y69" s="179"/>
      <c r="Z69" s="179"/>
      <c r="AA69" s="180"/>
      <c r="AB69" s="180"/>
      <c r="AC69" s="180"/>
      <c r="AD69" s="180"/>
      <c r="AE69" s="180"/>
      <c r="AF69" s="180"/>
      <c r="AG69" s="180"/>
      <c r="AH69" s="180"/>
      <c r="AI69" s="180"/>
      <c r="AJ69" s="180"/>
      <c r="AK69" s="180"/>
      <c r="AL69" s="180"/>
      <c r="AM69" s="180"/>
      <c r="AN69" s="180"/>
      <c r="AO69" s="180"/>
      <c r="AP69" s="180"/>
      <c r="AQ69" s="180"/>
      <c r="AR69" s="180"/>
      <c r="AS69" s="180"/>
      <c r="AT69" s="145" t="str">
        <f t="shared" si="1"/>
        <v xml:space="preserve"> </v>
      </c>
      <c r="AU69" s="145" t="str">
        <f t="shared" si="0"/>
        <v xml:space="preserve"> </v>
      </c>
    </row>
    <row r="70" spans="1:47" ht="12" customHeight="1" x14ac:dyDescent="0.25">
      <c r="A70" s="146">
        <f>'Sınıf Listeleri'!N68</f>
        <v>65</v>
      </c>
      <c r="B70" s="144" t="str">
        <f>IF('Sınıf Listeleri'!O68=0," ",'Sınıf Listeleri'!O68)</f>
        <v xml:space="preserve"> </v>
      </c>
      <c r="C70" s="407" t="str">
        <f>IF('Sınıf Listeleri'!P68=0," ",'Sınıf Listeleri'!P68)</f>
        <v xml:space="preserve"> </v>
      </c>
      <c r="D70" s="407"/>
      <c r="E70" s="407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79"/>
      <c r="T70" s="179"/>
      <c r="U70" s="179"/>
      <c r="V70" s="179"/>
      <c r="W70" s="179"/>
      <c r="X70" s="179"/>
      <c r="Y70" s="179"/>
      <c r="Z70" s="179"/>
      <c r="AA70" s="180"/>
      <c r="AB70" s="180"/>
      <c r="AC70" s="180"/>
      <c r="AD70" s="180"/>
      <c r="AE70" s="180"/>
      <c r="AF70" s="180"/>
      <c r="AG70" s="180"/>
      <c r="AH70" s="180"/>
      <c r="AI70" s="180"/>
      <c r="AJ70" s="180"/>
      <c r="AK70" s="180"/>
      <c r="AL70" s="180"/>
      <c r="AM70" s="180"/>
      <c r="AN70" s="180"/>
      <c r="AO70" s="180"/>
      <c r="AP70" s="180"/>
      <c r="AQ70" s="180"/>
      <c r="AR70" s="180"/>
      <c r="AS70" s="180"/>
      <c r="AT70" s="145" t="str">
        <f t="shared" si="1"/>
        <v xml:space="preserve"> </v>
      </c>
      <c r="AU70" s="145" t="str">
        <f t="shared" si="0"/>
        <v xml:space="preserve"> </v>
      </c>
    </row>
    <row r="71" spans="1:47" ht="12" customHeight="1" x14ac:dyDescent="0.25">
      <c r="A71" s="146">
        <f>'Sınıf Listeleri'!N69</f>
        <v>66</v>
      </c>
      <c r="B71" s="144" t="str">
        <f>IF('Sınıf Listeleri'!O69=0," ",'Sınıf Listeleri'!O69)</f>
        <v xml:space="preserve"> </v>
      </c>
      <c r="C71" s="407" t="str">
        <f>IF('Sınıf Listeleri'!P69=0," ",'Sınıf Listeleri'!P69)</f>
        <v xml:space="preserve"> </v>
      </c>
      <c r="D71" s="407"/>
      <c r="E71" s="407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79"/>
      <c r="T71" s="179"/>
      <c r="U71" s="179"/>
      <c r="V71" s="179"/>
      <c r="W71" s="179"/>
      <c r="X71" s="179"/>
      <c r="Y71" s="179"/>
      <c r="Z71" s="179"/>
      <c r="AA71" s="180"/>
      <c r="AB71" s="180"/>
      <c r="AC71" s="180"/>
      <c r="AD71" s="180"/>
      <c r="AE71" s="180"/>
      <c r="AF71" s="180"/>
      <c r="AG71" s="180"/>
      <c r="AH71" s="180"/>
      <c r="AI71" s="180"/>
      <c r="AJ71" s="180"/>
      <c r="AK71" s="180"/>
      <c r="AL71" s="180"/>
      <c r="AM71" s="180"/>
      <c r="AN71" s="180"/>
      <c r="AO71" s="180"/>
      <c r="AP71" s="180"/>
      <c r="AQ71" s="180"/>
      <c r="AR71" s="180"/>
      <c r="AS71" s="180"/>
      <c r="AT71" s="145" t="str">
        <f t="shared" ref="AT71:AT85" si="2">IF(COUNTBLANK(F71:AS71)=COLUMNS(F71:AS71)," ",IF(SUM(F71:AS71)=0,0,SUM(F71:AS71)))</f>
        <v xml:space="preserve"> </v>
      </c>
      <c r="AU71" s="145" t="str">
        <f t="shared" si="0"/>
        <v xml:space="preserve"> </v>
      </c>
    </row>
    <row r="72" spans="1:47" ht="12" customHeight="1" x14ac:dyDescent="0.25">
      <c r="A72" s="146">
        <f>'Sınıf Listeleri'!N70</f>
        <v>67</v>
      </c>
      <c r="B72" s="144" t="str">
        <f>IF('Sınıf Listeleri'!O70=0," ",'Sınıf Listeleri'!O70)</f>
        <v xml:space="preserve"> </v>
      </c>
      <c r="C72" s="407" t="str">
        <f>IF('Sınıf Listeleri'!P70=0," ",'Sınıf Listeleri'!P70)</f>
        <v xml:space="preserve"> </v>
      </c>
      <c r="D72" s="407"/>
      <c r="E72" s="407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79"/>
      <c r="T72" s="179"/>
      <c r="U72" s="179"/>
      <c r="V72" s="179"/>
      <c r="W72" s="179"/>
      <c r="X72" s="179"/>
      <c r="Y72" s="179"/>
      <c r="Z72" s="180"/>
      <c r="AA72" s="180"/>
      <c r="AB72" s="180"/>
      <c r="AC72" s="180"/>
      <c r="AD72" s="180"/>
      <c r="AE72" s="180"/>
      <c r="AF72" s="180"/>
      <c r="AG72" s="180"/>
      <c r="AH72" s="180"/>
      <c r="AI72" s="180"/>
      <c r="AJ72" s="180"/>
      <c r="AK72" s="180"/>
      <c r="AL72" s="180"/>
      <c r="AM72" s="180"/>
      <c r="AN72" s="180"/>
      <c r="AO72" s="180"/>
      <c r="AP72" s="180"/>
      <c r="AQ72" s="180"/>
      <c r="AR72" s="180"/>
      <c r="AS72" s="180"/>
      <c r="AT72" s="145" t="str">
        <f t="shared" si="2"/>
        <v xml:space="preserve"> </v>
      </c>
      <c r="AU72" s="145" t="str">
        <f t="shared" si="0"/>
        <v xml:space="preserve"> </v>
      </c>
    </row>
    <row r="73" spans="1:47" ht="12" customHeight="1" x14ac:dyDescent="0.25">
      <c r="A73" s="146">
        <f>'Sınıf Listeleri'!N71</f>
        <v>68</v>
      </c>
      <c r="B73" s="144" t="str">
        <f>IF('Sınıf Listeleri'!O71=0," ",'Sınıf Listeleri'!O71)</f>
        <v xml:space="preserve"> </v>
      </c>
      <c r="C73" s="407" t="str">
        <f>IF('Sınıf Listeleri'!P71=0," ",'Sınıf Listeleri'!P71)</f>
        <v xml:space="preserve"> </v>
      </c>
      <c r="D73" s="407"/>
      <c r="E73" s="407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79"/>
      <c r="T73" s="179"/>
      <c r="U73" s="179"/>
      <c r="V73" s="179"/>
      <c r="W73" s="179"/>
      <c r="X73" s="179"/>
      <c r="Y73" s="179"/>
      <c r="Z73" s="180"/>
      <c r="AA73" s="180"/>
      <c r="AB73" s="180"/>
      <c r="AC73" s="180"/>
      <c r="AD73" s="180"/>
      <c r="AE73" s="180"/>
      <c r="AF73" s="180"/>
      <c r="AG73" s="180"/>
      <c r="AH73" s="180"/>
      <c r="AI73" s="180"/>
      <c r="AJ73" s="180"/>
      <c r="AK73" s="180"/>
      <c r="AL73" s="180"/>
      <c r="AM73" s="180"/>
      <c r="AN73" s="180"/>
      <c r="AO73" s="180"/>
      <c r="AP73" s="180"/>
      <c r="AQ73" s="180"/>
      <c r="AR73" s="180"/>
      <c r="AS73" s="180"/>
      <c r="AT73" s="145" t="str">
        <f t="shared" si="2"/>
        <v xml:space="preserve"> </v>
      </c>
      <c r="AU73" s="145" t="str">
        <f t="shared" si="0"/>
        <v xml:space="preserve"> </v>
      </c>
    </row>
    <row r="74" spans="1:47" ht="12" customHeight="1" x14ac:dyDescent="0.25">
      <c r="A74" s="146">
        <f>'Sınıf Listeleri'!N72</f>
        <v>69</v>
      </c>
      <c r="B74" s="144" t="str">
        <f>IF('Sınıf Listeleri'!O72=0," ",'Sınıf Listeleri'!O72)</f>
        <v xml:space="preserve"> </v>
      </c>
      <c r="C74" s="407" t="str">
        <f>IF('Sınıf Listeleri'!P72=0," ",'Sınıf Listeleri'!P72)</f>
        <v xml:space="preserve"> </v>
      </c>
      <c r="D74" s="407"/>
      <c r="E74" s="407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79"/>
      <c r="T74" s="179"/>
      <c r="U74" s="179"/>
      <c r="V74" s="179"/>
      <c r="W74" s="179"/>
      <c r="X74" s="179"/>
      <c r="Y74" s="179"/>
      <c r="Z74" s="180"/>
      <c r="AA74" s="180"/>
      <c r="AB74" s="180"/>
      <c r="AC74" s="180"/>
      <c r="AD74" s="180"/>
      <c r="AE74" s="180"/>
      <c r="AF74" s="180"/>
      <c r="AG74" s="180"/>
      <c r="AH74" s="180"/>
      <c r="AI74" s="180"/>
      <c r="AJ74" s="180"/>
      <c r="AK74" s="180"/>
      <c r="AL74" s="180"/>
      <c r="AM74" s="180"/>
      <c r="AN74" s="180"/>
      <c r="AO74" s="180"/>
      <c r="AP74" s="180"/>
      <c r="AQ74" s="180"/>
      <c r="AR74" s="180"/>
      <c r="AS74" s="180"/>
      <c r="AT74" s="145" t="str">
        <f t="shared" si="2"/>
        <v xml:space="preserve"> </v>
      </c>
      <c r="AU74" s="145" t="str">
        <f t="shared" si="0"/>
        <v xml:space="preserve"> </v>
      </c>
    </row>
    <row r="75" spans="1:47" ht="12" customHeight="1" x14ac:dyDescent="0.25">
      <c r="A75" s="146">
        <f>'Sınıf Listeleri'!N73</f>
        <v>70</v>
      </c>
      <c r="B75" s="144" t="str">
        <f>IF('Sınıf Listeleri'!O73=0," ",'Sınıf Listeleri'!O73)</f>
        <v xml:space="preserve"> </v>
      </c>
      <c r="C75" s="407" t="str">
        <f>IF('Sınıf Listeleri'!P73=0," ",'Sınıf Listeleri'!P73)</f>
        <v xml:space="preserve"> </v>
      </c>
      <c r="D75" s="407"/>
      <c r="E75" s="407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79"/>
      <c r="T75" s="179"/>
      <c r="U75" s="179"/>
      <c r="V75" s="179"/>
      <c r="W75" s="179"/>
      <c r="X75" s="179"/>
      <c r="Y75" s="179"/>
      <c r="Z75" s="180"/>
      <c r="AA75" s="180"/>
      <c r="AB75" s="180"/>
      <c r="AC75" s="180"/>
      <c r="AD75" s="180"/>
      <c r="AE75" s="180"/>
      <c r="AF75" s="180"/>
      <c r="AG75" s="180"/>
      <c r="AH75" s="180"/>
      <c r="AI75" s="180"/>
      <c r="AJ75" s="180"/>
      <c r="AK75" s="180"/>
      <c r="AL75" s="180"/>
      <c r="AM75" s="180"/>
      <c r="AN75" s="180"/>
      <c r="AO75" s="180"/>
      <c r="AP75" s="180"/>
      <c r="AQ75" s="180"/>
      <c r="AR75" s="180"/>
      <c r="AS75" s="180"/>
      <c r="AT75" s="145" t="str">
        <f t="shared" si="2"/>
        <v xml:space="preserve"> </v>
      </c>
      <c r="AU75" s="145" t="str">
        <f t="shared" si="0"/>
        <v xml:space="preserve"> </v>
      </c>
    </row>
    <row r="76" spans="1:47" ht="12" customHeight="1" x14ac:dyDescent="0.25">
      <c r="A76" s="146">
        <f>'Sınıf Listeleri'!N74</f>
        <v>71</v>
      </c>
      <c r="B76" s="144" t="str">
        <f>IF('Sınıf Listeleri'!O74=0," ",'Sınıf Listeleri'!O74)</f>
        <v xml:space="preserve"> </v>
      </c>
      <c r="C76" s="407" t="str">
        <f>IF('Sınıf Listeleri'!P74=0," ",'Sınıf Listeleri'!P74)</f>
        <v xml:space="preserve"> </v>
      </c>
      <c r="D76" s="407"/>
      <c r="E76" s="407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79"/>
      <c r="T76" s="179"/>
      <c r="U76" s="179"/>
      <c r="V76" s="179"/>
      <c r="W76" s="179"/>
      <c r="X76" s="179"/>
      <c r="Y76" s="179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0"/>
      <c r="AO76" s="180"/>
      <c r="AP76" s="180"/>
      <c r="AQ76" s="180"/>
      <c r="AR76" s="180"/>
      <c r="AS76" s="180"/>
      <c r="AT76" s="145" t="str">
        <f t="shared" si="2"/>
        <v xml:space="preserve"> </v>
      </c>
      <c r="AU76" s="145" t="str">
        <f t="shared" si="0"/>
        <v xml:space="preserve"> </v>
      </c>
    </row>
    <row r="77" spans="1:47" ht="12" customHeight="1" x14ac:dyDescent="0.25">
      <c r="A77" s="146">
        <f>'Sınıf Listeleri'!N75</f>
        <v>72</v>
      </c>
      <c r="B77" s="144" t="str">
        <f>IF('Sınıf Listeleri'!O75=0," ",'Sınıf Listeleri'!O75)</f>
        <v xml:space="preserve"> </v>
      </c>
      <c r="C77" s="407" t="str">
        <f>IF('Sınıf Listeleri'!P75=0," ",'Sınıf Listeleri'!P75)</f>
        <v xml:space="preserve"> </v>
      </c>
      <c r="D77" s="407"/>
      <c r="E77" s="407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79"/>
      <c r="T77" s="179"/>
      <c r="U77" s="179"/>
      <c r="V77" s="179"/>
      <c r="W77" s="179"/>
      <c r="X77" s="179"/>
      <c r="Y77" s="179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0"/>
      <c r="AK77" s="180"/>
      <c r="AL77" s="180"/>
      <c r="AM77" s="180"/>
      <c r="AN77" s="180"/>
      <c r="AO77" s="180"/>
      <c r="AP77" s="180"/>
      <c r="AQ77" s="180"/>
      <c r="AR77" s="180"/>
      <c r="AS77" s="180"/>
      <c r="AT77" s="145" t="str">
        <f t="shared" si="2"/>
        <v xml:space="preserve"> </v>
      </c>
      <c r="AU77" s="145" t="str">
        <f t="shared" si="0"/>
        <v xml:space="preserve"> </v>
      </c>
    </row>
    <row r="78" spans="1:47" ht="12" customHeight="1" x14ac:dyDescent="0.25">
      <c r="A78" s="146">
        <f>'Sınıf Listeleri'!N76</f>
        <v>73</v>
      </c>
      <c r="B78" s="144" t="str">
        <f>IF('Sınıf Listeleri'!O76=0," ",'Sınıf Listeleri'!O76)</f>
        <v xml:space="preserve"> </v>
      </c>
      <c r="C78" s="407" t="str">
        <f>IF('Sınıf Listeleri'!P76=0," ",'Sınıf Listeleri'!P76)</f>
        <v xml:space="preserve"> </v>
      </c>
      <c r="D78" s="407"/>
      <c r="E78" s="407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79"/>
      <c r="T78" s="179"/>
      <c r="U78" s="179"/>
      <c r="V78" s="179"/>
      <c r="W78" s="179"/>
      <c r="X78" s="179"/>
      <c r="Y78" s="179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45" t="str">
        <f t="shared" si="2"/>
        <v xml:space="preserve"> </v>
      </c>
      <c r="AU78" s="145" t="str">
        <f t="shared" si="0"/>
        <v xml:space="preserve"> </v>
      </c>
    </row>
    <row r="79" spans="1:47" ht="12" customHeight="1" x14ac:dyDescent="0.25">
      <c r="A79" s="146">
        <f>'Sınıf Listeleri'!N77</f>
        <v>74</v>
      </c>
      <c r="B79" s="144" t="str">
        <f>IF('Sınıf Listeleri'!O77=0," ",'Sınıf Listeleri'!O77)</f>
        <v xml:space="preserve"> </v>
      </c>
      <c r="C79" s="407" t="str">
        <f>IF('Sınıf Listeleri'!P77=0," ",'Sınıf Listeleri'!P77)</f>
        <v xml:space="preserve"> </v>
      </c>
      <c r="D79" s="407"/>
      <c r="E79" s="407"/>
      <c r="F79" s="181"/>
      <c r="G79" s="181"/>
      <c r="H79" s="181"/>
      <c r="I79" s="181"/>
      <c r="J79" s="181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45" t="str">
        <f t="shared" si="2"/>
        <v xml:space="preserve"> </v>
      </c>
      <c r="AU79" s="145" t="str">
        <f t="shared" si="0"/>
        <v xml:space="preserve"> </v>
      </c>
    </row>
    <row r="80" spans="1:47" ht="12" customHeight="1" x14ac:dyDescent="0.25">
      <c r="A80" s="146">
        <f>'Sınıf Listeleri'!N78</f>
        <v>75</v>
      </c>
      <c r="B80" s="144" t="str">
        <f>IF('Sınıf Listeleri'!O78=0," ",'Sınıf Listeleri'!O78)</f>
        <v xml:space="preserve"> </v>
      </c>
      <c r="C80" s="407" t="str">
        <f>IF('Sınıf Listeleri'!P78=0," ",'Sınıf Listeleri'!P78)</f>
        <v xml:space="preserve"> </v>
      </c>
      <c r="D80" s="407"/>
      <c r="E80" s="407"/>
      <c r="F80" s="181"/>
      <c r="G80" s="181"/>
      <c r="H80" s="181"/>
      <c r="I80" s="181"/>
      <c r="J80" s="181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45" t="str">
        <f t="shared" si="2"/>
        <v xml:space="preserve"> </v>
      </c>
      <c r="AU80" s="145" t="str">
        <f t="shared" si="0"/>
        <v xml:space="preserve"> </v>
      </c>
    </row>
    <row r="81" spans="1:47" ht="12" customHeight="1" x14ac:dyDescent="0.25">
      <c r="A81" s="146">
        <f>'Sınıf Listeleri'!N79</f>
        <v>76</v>
      </c>
      <c r="B81" s="144" t="str">
        <f>IF('Sınıf Listeleri'!O79=0," ",'Sınıf Listeleri'!O79)</f>
        <v xml:space="preserve"> </v>
      </c>
      <c r="C81" s="407" t="str">
        <f>IF('Sınıf Listeleri'!P79=0," ",'Sınıf Listeleri'!P79)</f>
        <v xml:space="preserve"> </v>
      </c>
      <c r="D81" s="407"/>
      <c r="E81" s="407"/>
      <c r="F81" s="181"/>
      <c r="G81" s="181"/>
      <c r="H81" s="181"/>
      <c r="I81" s="181"/>
      <c r="J81" s="181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45" t="str">
        <f t="shared" si="2"/>
        <v xml:space="preserve"> </v>
      </c>
      <c r="AU81" s="145" t="str">
        <f t="shared" si="0"/>
        <v xml:space="preserve"> </v>
      </c>
    </row>
    <row r="82" spans="1:47" ht="12" customHeight="1" x14ac:dyDescent="0.25">
      <c r="A82" s="146">
        <f>'Sınıf Listeleri'!N80</f>
        <v>77</v>
      </c>
      <c r="B82" s="144" t="str">
        <f>IF('Sınıf Listeleri'!O80=0," ",'Sınıf Listeleri'!O80)</f>
        <v xml:space="preserve"> </v>
      </c>
      <c r="C82" s="407" t="str">
        <f>IF('Sınıf Listeleri'!P80=0," ",'Sınıf Listeleri'!P80)</f>
        <v xml:space="preserve"> </v>
      </c>
      <c r="D82" s="407"/>
      <c r="E82" s="407"/>
      <c r="F82" s="181"/>
      <c r="G82" s="181"/>
      <c r="H82" s="181"/>
      <c r="I82" s="181"/>
      <c r="J82" s="181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45" t="str">
        <f t="shared" si="2"/>
        <v xml:space="preserve"> </v>
      </c>
      <c r="AU82" s="145" t="str">
        <f t="shared" si="0"/>
        <v xml:space="preserve"> </v>
      </c>
    </row>
    <row r="83" spans="1:47" ht="12" customHeight="1" x14ac:dyDescent="0.25">
      <c r="A83" s="146">
        <f>'Sınıf Listeleri'!N81</f>
        <v>78</v>
      </c>
      <c r="B83" s="144" t="str">
        <f>IF('Sınıf Listeleri'!O81=0," ",'Sınıf Listeleri'!O81)</f>
        <v xml:space="preserve"> </v>
      </c>
      <c r="C83" s="407" t="str">
        <f>IF('Sınıf Listeleri'!P81=0," ",'Sınıf Listeleri'!P81)</f>
        <v xml:space="preserve"> </v>
      </c>
      <c r="D83" s="407"/>
      <c r="E83" s="407"/>
      <c r="F83" s="181"/>
      <c r="G83" s="181"/>
      <c r="H83" s="181"/>
      <c r="I83" s="181"/>
      <c r="J83" s="181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80"/>
      <c r="AA83" s="180"/>
      <c r="AB83" s="180"/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45" t="str">
        <f t="shared" si="2"/>
        <v xml:space="preserve"> </v>
      </c>
      <c r="AU83" s="145" t="str">
        <f t="shared" si="0"/>
        <v xml:space="preserve"> </v>
      </c>
    </row>
    <row r="84" spans="1:47" ht="12" customHeight="1" x14ac:dyDescent="0.25">
      <c r="A84" s="146">
        <f>'Sınıf Listeleri'!N82</f>
        <v>79</v>
      </c>
      <c r="B84" s="144" t="str">
        <f>IF('Sınıf Listeleri'!O82=0," ",'Sınıf Listeleri'!O82)</f>
        <v xml:space="preserve"> </v>
      </c>
      <c r="C84" s="407" t="str">
        <f>IF('Sınıf Listeleri'!P82=0," ",'Sınıf Listeleri'!P82)</f>
        <v xml:space="preserve"> </v>
      </c>
      <c r="D84" s="407"/>
      <c r="E84" s="407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80"/>
      <c r="AA84" s="180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45" t="str">
        <f t="shared" si="2"/>
        <v xml:space="preserve"> </v>
      </c>
      <c r="AU84" s="145" t="str">
        <f t="shared" si="0"/>
        <v xml:space="preserve"> </v>
      </c>
    </row>
    <row r="85" spans="1:47" ht="13.8" x14ac:dyDescent="0.25">
      <c r="A85" s="146">
        <f>'Sınıf Listeleri'!N83</f>
        <v>80</v>
      </c>
      <c r="B85" s="144" t="str">
        <f>IF('Sınıf Listeleri'!O83=0," ",'Sınıf Listeleri'!O83)</f>
        <v xml:space="preserve"> </v>
      </c>
      <c r="C85" s="407" t="str">
        <f>IF('Sınıf Listeleri'!P83=0," ",'Sınıf Listeleri'!P83)</f>
        <v xml:space="preserve"> </v>
      </c>
      <c r="D85" s="407"/>
      <c r="E85" s="407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45" t="str">
        <f t="shared" si="2"/>
        <v xml:space="preserve"> </v>
      </c>
      <c r="AU85" s="145" t="str">
        <f t="shared" si="0"/>
        <v xml:space="preserve"> </v>
      </c>
    </row>
    <row r="86" spans="1:47" ht="13.8" x14ac:dyDescent="0.25">
      <c r="A86" s="444" t="s">
        <v>11</v>
      </c>
      <c r="B86" s="445"/>
      <c r="C86" s="445"/>
      <c r="D86" s="445"/>
      <c r="E86" s="446"/>
      <c r="F86" s="147" t="str">
        <f t="shared" ref="F86:AS86" si="3">F5</f>
        <v xml:space="preserve"> </v>
      </c>
      <c r="G86" s="147" t="str">
        <f t="shared" si="3"/>
        <v xml:space="preserve"> </v>
      </c>
      <c r="H86" s="147" t="str">
        <f t="shared" si="3"/>
        <v xml:space="preserve"> </v>
      </c>
      <c r="I86" s="147" t="str">
        <f t="shared" si="3"/>
        <v xml:space="preserve"> </v>
      </c>
      <c r="J86" s="147" t="str">
        <f t="shared" si="3"/>
        <v xml:space="preserve"> </v>
      </c>
      <c r="K86" s="147" t="str">
        <f t="shared" si="3"/>
        <v xml:space="preserve"> </v>
      </c>
      <c r="L86" s="147" t="str">
        <f t="shared" si="3"/>
        <v xml:space="preserve"> </v>
      </c>
      <c r="M86" s="147" t="str">
        <f t="shared" si="3"/>
        <v xml:space="preserve"> </v>
      </c>
      <c r="N86" s="147" t="str">
        <f t="shared" si="3"/>
        <v xml:space="preserve"> </v>
      </c>
      <c r="O86" s="147" t="str">
        <f t="shared" si="3"/>
        <v xml:space="preserve"> </v>
      </c>
      <c r="P86" s="147" t="str">
        <f t="shared" si="3"/>
        <v xml:space="preserve"> </v>
      </c>
      <c r="Q86" s="147" t="str">
        <f t="shared" si="3"/>
        <v xml:space="preserve"> </v>
      </c>
      <c r="R86" s="147" t="str">
        <f t="shared" si="3"/>
        <v xml:space="preserve"> </v>
      </c>
      <c r="S86" s="147" t="str">
        <f t="shared" si="3"/>
        <v xml:space="preserve"> </v>
      </c>
      <c r="T86" s="147" t="str">
        <f t="shared" si="3"/>
        <v xml:space="preserve"> </v>
      </c>
      <c r="U86" s="147" t="str">
        <f t="shared" si="3"/>
        <v xml:space="preserve"> </v>
      </c>
      <c r="V86" s="147" t="str">
        <f t="shared" si="3"/>
        <v xml:space="preserve"> </v>
      </c>
      <c r="W86" s="147" t="str">
        <f t="shared" si="3"/>
        <v xml:space="preserve"> </v>
      </c>
      <c r="X86" s="147" t="str">
        <f t="shared" si="3"/>
        <v xml:space="preserve"> </v>
      </c>
      <c r="Y86" s="147" t="str">
        <f t="shared" si="3"/>
        <v xml:space="preserve"> </v>
      </c>
      <c r="Z86" s="148" t="str">
        <f t="shared" si="3"/>
        <v xml:space="preserve"> </v>
      </c>
      <c r="AA86" s="148" t="str">
        <f t="shared" si="3"/>
        <v xml:space="preserve"> </v>
      </c>
      <c r="AB86" s="148" t="str">
        <f t="shared" si="3"/>
        <v xml:space="preserve"> </v>
      </c>
      <c r="AC86" s="148" t="str">
        <f t="shared" si="3"/>
        <v xml:space="preserve"> </v>
      </c>
      <c r="AD86" s="148" t="str">
        <f t="shared" si="3"/>
        <v xml:space="preserve"> </v>
      </c>
      <c r="AE86" s="148" t="str">
        <f t="shared" si="3"/>
        <v xml:space="preserve"> </v>
      </c>
      <c r="AF86" s="148" t="str">
        <f t="shared" si="3"/>
        <v xml:space="preserve"> </v>
      </c>
      <c r="AG86" s="148" t="str">
        <f t="shared" si="3"/>
        <v xml:space="preserve"> </v>
      </c>
      <c r="AH86" s="148" t="str">
        <f t="shared" si="3"/>
        <v xml:space="preserve"> </v>
      </c>
      <c r="AI86" s="148" t="str">
        <f t="shared" si="3"/>
        <v xml:space="preserve"> </v>
      </c>
      <c r="AJ86" s="148" t="str">
        <f t="shared" si="3"/>
        <v xml:space="preserve"> </v>
      </c>
      <c r="AK86" s="148" t="str">
        <f t="shared" si="3"/>
        <v xml:space="preserve"> </v>
      </c>
      <c r="AL86" s="148" t="str">
        <f t="shared" si="3"/>
        <v xml:space="preserve"> </v>
      </c>
      <c r="AM86" s="148" t="str">
        <f t="shared" si="3"/>
        <v xml:space="preserve"> </v>
      </c>
      <c r="AN86" s="148" t="str">
        <f t="shared" si="3"/>
        <v xml:space="preserve"> </v>
      </c>
      <c r="AO86" s="148" t="str">
        <f t="shared" si="3"/>
        <v xml:space="preserve"> </v>
      </c>
      <c r="AP86" s="148" t="str">
        <f t="shared" si="3"/>
        <v xml:space="preserve"> </v>
      </c>
      <c r="AQ86" s="148" t="str">
        <f t="shared" si="3"/>
        <v xml:space="preserve"> </v>
      </c>
      <c r="AR86" s="148" t="str">
        <f t="shared" si="3"/>
        <v xml:space="preserve"> </v>
      </c>
      <c r="AS86" s="148" t="str">
        <f t="shared" si="3"/>
        <v xml:space="preserve"> </v>
      </c>
      <c r="AT86" s="149"/>
      <c r="AU86" s="149"/>
    </row>
    <row r="87" spans="1:47" ht="20.25" customHeight="1" x14ac:dyDescent="0.25">
      <c r="A87" s="447" t="s">
        <v>38</v>
      </c>
      <c r="B87" s="447"/>
      <c r="C87" s="447"/>
      <c r="D87" s="447"/>
      <c r="E87" s="447"/>
      <c r="F87" s="150" t="str">
        <f t="shared" ref="F87:AS87" si="4">IF(COUNTBLANK(F6:F85)=ROWS(F6:F85)," ",SUM(F6:F85))</f>
        <v xml:space="preserve"> </v>
      </c>
      <c r="G87" s="150" t="str">
        <f t="shared" si="4"/>
        <v xml:space="preserve"> </v>
      </c>
      <c r="H87" s="150" t="str">
        <f t="shared" si="4"/>
        <v xml:space="preserve"> </v>
      </c>
      <c r="I87" s="150" t="str">
        <f t="shared" si="4"/>
        <v xml:space="preserve"> </v>
      </c>
      <c r="J87" s="150" t="str">
        <f t="shared" si="4"/>
        <v xml:space="preserve"> </v>
      </c>
      <c r="K87" s="150" t="str">
        <f t="shared" si="4"/>
        <v xml:space="preserve"> </v>
      </c>
      <c r="L87" s="150" t="str">
        <f t="shared" si="4"/>
        <v xml:space="preserve"> </v>
      </c>
      <c r="M87" s="150" t="str">
        <f t="shared" si="4"/>
        <v xml:space="preserve"> </v>
      </c>
      <c r="N87" s="150" t="str">
        <f t="shared" si="4"/>
        <v xml:space="preserve"> </v>
      </c>
      <c r="O87" s="150" t="str">
        <f t="shared" si="4"/>
        <v xml:space="preserve"> </v>
      </c>
      <c r="P87" s="150" t="str">
        <f t="shared" si="4"/>
        <v xml:space="preserve"> </v>
      </c>
      <c r="Q87" s="150" t="str">
        <f t="shared" si="4"/>
        <v xml:space="preserve"> </v>
      </c>
      <c r="R87" s="150" t="str">
        <f t="shared" si="4"/>
        <v xml:space="preserve"> </v>
      </c>
      <c r="S87" s="150" t="str">
        <f t="shared" si="4"/>
        <v xml:space="preserve"> </v>
      </c>
      <c r="T87" s="150" t="str">
        <f t="shared" si="4"/>
        <v xml:space="preserve"> </v>
      </c>
      <c r="U87" s="150" t="str">
        <f t="shared" si="4"/>
        <v xml:space="preserve"> </v>
      </c>
      <c r="V87" s="150" t="str">
        <f t="shared" si="4"/>
        <v xml:space="preserve"> </v>
      </c>
      <c r="W87" s="150" t="str">
        <f t="shared" si="4"/>
        <v xml:space="preserve"> </v>
      </c>
      <c r="X87" s="150" t="str">
        <f t="shared" si="4"/>
        <v xml:space="preserve"> </v>
      </c>
      <c r="Y87" s="150" t="str">
        <f t="shared" si="4"/>
        <v xml:space="preserve"> </v>
      </c>
      <c r="Z87" s="150" t="str">
        <f t="shared" si="4"/>
        <v xml:space="preserve"> </v>
      </c>
      <c r="AA87" s="150" t="str">
        <f t="shared" si="4"/>
        <v xml:space="preserve"> </v>
      </c>
      <c r="AB87" s="150" t="str">
        <f t="shared" si="4"/>
        <v xml:space="preserve"> </v>
      </c>
      <c r="AC87" s="150" t="str">
        <f t="shared" si="4"/>
        <v xml:space="preserve"> </v>
      </c>
      <c r="AD87" s="150" t="str">
        <f t="shared" si="4"/>
        <v xml:space="preserve"> </v>
      </c>
      <c r="AE87" s="150" t="str">
        <f t="shared" si="4"/>
        <v xml:space="preserve"> </v>
      </c>
      <c r="AF87" s="150" t="str">
        <f t="shared" si="4"/>
        <v xml:space="preserve"> </v>
      </c>
      <c r="AG87" s="150" t="str">
        <f t="shared" si="4"/>
        <v xml:space="preserve"> </v>
      </c>
      <c r="AH87" s="150" t="str">
        <f t="shared" si="4"/>
        <v xml:space="preserve"> </v>
      </c>
      <c r="AI87" s="150" t="str">
        <f t="shared" si="4"/>
        <v xml:space="preserve"> </v>
      </c>
      <c r="AJ87" s="150" t="str">
        <f t="shared" si="4"/>
        <v xml:space="preserve"> </v>
      </c>
      <c r="AK87" s="150" t="str">
        <f t="shared" si="4"/>
        <v xml:space="preserve"> </v>
      </c>
      <c r="AL87" s="150" t="str">
        <f t="shared" si="4"/>
        <v xml:space="preserve"> </v>
      </c>
      <c r="AM87" s="150" t="str">
        <f t="shared" si="4"/>
        <v xml:space="preserve"> </v>
      </c>
      <c r="AN87" s="150" t="str">
        <f t="shared" si="4"/>
        <v xml:space="preserve"> </v>
      </c>
      <c r="AO87" s="150" t="str">
        <f t="shared" si="4"/>
        <v xml:space="preserve"> </v>
      </c>
      <c r="AP87" s="150" t="str">
        <f t="shared" si="4"/>
        <v xml:space="preserve"> </v>
      </c>
      <c r="AQ87" s="150" t="str">
        <f t="shared" si="4"/>
        <v xml:space="preserve"> </v>
      </c>
      <c r="AR87" s="150" t="str">
        <f t="shared" si="4"/>
        <v xml:space="preserve"> </v>
      </c>
      <c r="AS87" s="150" t="str">
        <f t="shared" si="4"/>
        <v xml:space="preserve"> </v>
      </c>
      <c r="AT87" s="151"/>
      <c r="AU87" s="152"/>
    </row>
    <row r="88" spans="1:47" ht="20.25" customHeight="1" x14ac:dyDescent="0.25">
      <c r="A88" s="431" t="s">
        <v>39</v>
      </c>
      <c r="B88" s="431"/>
      <c r="C88" s="431"/>
      <c r="D88" s="431"/>
      <c r="E88" s="431"/>
      <c r="F88" s="153" t="str">
        <f t="shared" ref="F88:AS88" si="5">IF(COUNTBLANK(F6:F85)=ROWS(F6:F85)," ",AVERAGE(F6:F85))</f>
        <v xml:space="preserve"> </v>
      </c>
      <c r="G88" s="153" t="str">
        <f t="shared" si="5"/>
        <v xml:space="preserve"> </v>
      </c>
      <c r="H88" s="153" t="str">
        <f t="shared" si="5"/>
        <v xml:space="preserve"> </v>
      </c>
      <c r="I88" s="153" t="str">
        <f t="shared" si="5"/>
        <v xml:space="preserve"> </v>
      </c>
      <c r="J88" s="153" t="str">
        <f t="shared" si="5"/>
        <v xml:space="preserve"> </v>
      </c>
      <c r="K88" s="153" t="str">
        <f t="shared" si="5"/>
        <v xml:space="preserve"> </v>
      </c>
      <c r="L88" s="153" t="str">
        <f t="shared" si="5"/>
        <v xml:space="preserve"> </v>
      </c>
      <c r="M88" s="153" t="str">
        <f t="shared" si="5"/>
        <v xml:space="preserve"> </v>
      </c>
      <c r="N88" s="153" t="str">
        <f t="shared" si="5"/>
        <v xml:space="preserve"> </v>
      </c>
      <c r="O88" s="153" t="str">
        <f t="shared" si="5"/>
        <v xml:space="preserve"> </v>
      </c>
      <c r="P88" s="153" t="str">
        <f t="shared" si="5"/>
        <v xml:space="preserve"> </v>
      </c>
      <c r="Q88" s="153" t="str">
        <f t="shared" si="5"/>
        <v xml:space="preserve"> </v>
      </c>
      <c r="R88" s="153" t="str">
        <f t="shared" si="5"/>
        <v xml:space="preserve"> </v>
      </c>
      <c r="S88" s="153" t="str">
        <f t="shared" si="5"/>
        <v xml:space="preserve"> </v>
      </c>
      <c r="T88" s="153" t="str">
        <f t="shared" si="5"/>
        <v xml:space="preserve"> </v>
      </c>
      <c r="U88" s="153" t="str">
        <f t="shared" si="5"/>
        <v xml:space="preserve"> </v>
      </c>
      <c r="V88" s="153" t="str">
        <f t="shared" si="5"/>
        <v xml:space="preserve"> </v>
      </c>
      <c r="W88" s="153" t="str">
        <f t="shared" si="5"/>
        <v xml:space="preserve"> </v>
      </c>
      <c r="X88" s="153" t="str">
        <f t="shared" si="5"/>
        <v xml:space="preserve"> </v>
      </c>
      <c r="Y88" s="153" t="str">
        <f t="shared" si="5"/>
        <v xml:space="preserve"> </v>
      </c>
      <c r="Z88" s="153" t="str">
        <f t="shared" si="5"/>
        <v xml:space="preserve"> </v>
      </c>
      <c r="AA88" s="153" t="str">
        <f t="shared" si="5"/>
        <v xml:space="preserve"> </v>
      </c>
      <c r="AB88" s="153" t="str">
        <f t="shared" si="5"/>
        <v xml:space="preserve"> </v>
      </c>
      <c r="AC88" s="153" t="str">
        <f t="shared" si="5"/>
        <v xml:space="preserve"> </v>
      </c>
      <c r="AD88" s="153" t="str">
        <f t="shared" si="5"/>
        <v xml:space="preserve"> </v>
      </c>
      <c r="AE88" s="153" t="str">
        <f t="shared" si="5"/>
        <v xml:space="preserve"> </v>
      </c>
      <c r="AF88" s="153" t="str">
        <f t="shared" si="5"/>
        <v xml:space="preserve"> </v>
      </c>
      <c r="AG88" s="153" t="str">
        <f t="shared" si="5"/>
        <v xml:space="preserve"> </v>
      </c>
      <c r="AH88" s="153" t="str">
        <f t="shared" si="5"/>
        <v xml:space="preserve"> </v>
      </c>
      <c r="AI88" s="153" t="str">
        <f t="shared" si="5"/>
        <v xml:space="preserve"> </v>
      </c>
      <c r="AJ88" s="153" t="str">
        <f t="shared" si="5"/>
        <v xml:space="preserve"> </v>
      </c>
      <c r="AK88" s="153" t="str">
        <f t="shared" si="5"/>
        <v xml:space="preserve"> </v>
      </c>
      <c r="AL88" s="153" t="str">
        <f t="shared" si="5"/>
        <v xml:space="preserve"> </v>
      </c>
      <c r="AM88" s="153" t="str">
        <f t="shared" si="5"/>
        <v xml:space="preserve"> </v>
      </c>
      <c r="AN88" s="153" t="str">
        <f t="shared" si="5"/>
        <v xml:space="preserve"> </v>
      </c>
      <c r="AO88" s="153" t="str">
        <f t="shared" si="5"/>
        <v xml:space="preserve"> </v>
      </c>
      <c r="AP88" s="153" t="str">
        <f t="shared" si="5"/>
        <v xml:space="preserve"> </v>
      </c>
      <c r="AQ88" s="153" t="str">
        <f t="shared" si="5"/>
        <v xml:space="preserve"> </v>
      </c>
      <c r="AR88" s="153" t="str">
        <f t="shared" si="5"/>
        <v xml:space="preserve"> </v>
      </c>
      <c r="AS88" s="153" t="str">
        <f t="shared" si="5"/>
        <v xml:space="preserve"> </v>
      </c>
      <c r="AT88" s="154" t="str">
        <f>IF(COUNTIF(AT6:AT85," ")=ROWS(AT6:AT85)," ",AVERAGE(AT6:AT85))</f>
        <v xml:space="preserve"> </v>
      </c>
      <c r="AU88" s="155" t="e">
        <f>IF(COUNTIF(AU6:AU85," ")=ROWS(AU6:AU85)," ",AVERAGE(AU6:AU85))</f>
        <v>#DIV/0!</v>
      </c>
    </row>
    <row r="89" spans="1:47" x14ac:dyDescent="0.25">
      <c r="A89" s="431" t="s">
        <v>115</v>
      </c>
      <c r="B89" s="431"/>
      <c r="C89" s="431"/>
      <c r="D89" s="431"/>
      <c r="E89" s="431"/>
      <c r="F89" s="156" t="str">
        <f t="shared" ref="F89:AS89" si="6">IF(COUNTBLANK(F6:F85)=ROWS(F6:F85)," ",IF(COUNTIF(F6:F85,F4)=0,"YOK",COUNTIF(F6:F85,F4)))</f>
        <v xml:space="preserve"> </v>
      </c>
      <c r="G89" s="156" t="str">
        <f t="shared" si="6"/>
        <v xml:space="preserve"> </v>
      </c>
      <c r="H89" s="156" t="str">
        <f t="shared" si="6"/>
        <v xml:space="preserve"> </v>
      </c>
      <c r="I89" s="156" t="str">
        <f t="shared" si="6"/>
        <v xml:space="preserve"> </v>
      </c>
      <c r="J89" s="156" t="str">
        <f t="shared" si="6"/>
        <v xml:space="preserve"> </v>
      </c>
      <c r="K89" s="156" t="str">
        <f t="shared" si="6"/>
        <v xml:space="preserve"> </v>
      </c>
      <c r="L89" s="156" t="str">
        <f t="shared" si="6"/>
        <v xml:space="preserve"> </v>
      </c>
      <c r="M89" s="156" t="str">
        <f t="shared" si="6"/>
        <v xml:space="preserve"> </v>
      </c>
      <c r="N89" s="156" t="str">
        <f t="shared" si="6"/>
        <v xml:space="preserve"> </v>
      </c>
      <c r="O89" s="156" t="str">
        <f t="shared" si="6"/>
        <v xml:space="preserve"> </v>
      </c>
      <c r="P89" s="156" t="str">
        <f t="shared" si="6"/>
        <v xml:space="preserve"> </v>
      </c>
      <c r="Q89" s="156" t="str">
        <f t="shared" si="6"/>
        <v xml:space="preserve"> </v>
      </c>
      <c r="R89" s="156" t="str">
        <f t="shared" si="6"/>
        <v xml:space="preserve"> </v>
      </c>
      <c r="S89" s="156" t="str">
        <f t="shared" si="6"/>
        <v xml:space="preserve"> </v>
      </c>
      <c r="T89" s="156" t="str">
        <f t="shared" si="6"/>
        <v xml:space="preserve"> </v>
      </c>
      <c r="U89" s="156" t="str">
        <f t="shared" si="6"/>
        <v xml:space="preserve"> </v>
      </c>
      <c r="V89" s="156" t="str">
        <f t="shared" si="6"/>
        <v xml:space="preserve"> </v>
      </c>
      <c r="W89" s="156" t="str">
        <f t="shared" si="6"/>
        <v xml:space="preserve"> </v>
      </c>
      <c r="X89" s="156" t="str">
        <f t="shared" si="6"/>
        <v xml:space="preserve"> </v>
      </c>
      <c r="Y89" s="156" t="str">
        <f t="shared" si="6"/>
        <v xml:space="preserve"> </v>
      </c>
      <c r="Z89" s="156" t="str">
        <f t="shared" si="6"/>
        <v xml:space="preserve"> </v>
      </c>
      <c r="AA89" s="156" t="str">
        <f t="shared" si="6"/>
        <v xml:space="preserve"> </v>
      </c>
      <c r="AB89" s="156" t="str">
        <f t="shared" si="6"/>
        <v xml:space="preserve"> </v>
      </c>
      <c r="AC89" s="156" t="str">
        <f t="shared" si="6"/>
        <v xml:space="preserve"> </v>
      </c>
      <c r="AD89" s="156" t="str">
        <f t="shared" si="6"/>
        <v xml:space="preserve"> </v>
      </c>
      <c r="AE89" s="156" t="str">
        <f t="shared" si="6"/>
        <v xml:space="preserve"> </v>
      </c>
      <c r="AF89" s="156" t="str">
        <f t="shared" si="6"/>
        <v xml:space="preserve"> </v>
      </c>
      <c r="AG89" s="156" t="str">
        <f t="shared" si="6"/>
        <v xml:space="preserve"> </v>
      </c>
      <c r="AH89" s="156" t="str">
        <f t="shared" si="6"/>
        <v xml:space="preserve"> </v>
      </c>
      <c r="AI89" s="156" t="str">
        <f t="shared" si="6"/>
        <v xml:space="preserve"> </v>
      </c>
      <c r="AJ89" s="156" t="str">
        <f t="shared" si="6"/>
        <v xml:space="preserve"> </v>
      </c>
      <c r="AK89" s="156" t="str">
        <f t="shared" si="6"/>
        <v xml:space="preserve"> </v>
      </c>
      <c r="AL89" s="156" t="str">
        <f t="shared" si="6"/>
        <v xml:space="preserve"> </v>
      </c>
      <c r="AM89" s="156" t="str">
        <f t="shared" si="6"/>
        <v xml:space="preserve"> </v>
      </c>
      <c r="AN89" s="156" t="str">
        <f t="shared" si="6"/>
        <v xml:space="preserve"> </v>
      </c>
      <c r="AO89" s="156" t="str">
        <f t="shared" si="6"/>
        <v xml:space="preserve"> </v>
      </c>
      <c r="AP89" s="156" t="str">
        <f t="shared" si="6"/>
        <v xml:space="preserve"> </v>
      </c>
      <c r="AQ89" s="156" t="str">
        <f t="shared" si="6"/>
        <v xml:space="preserve"> </v>
      </c>
      <c r="AR89" s="156" t="str">
        <f t="shared" si="6"/>
        <v xml:space="preserve"> </v>
      </c>
      <c r="AS89" s="156" t="str">
        <f t="shared" si="6"/>
        <v xml:space="preserve"> </v>
      </c>
      <c r="AT89" s="154"/>
      <c r="AU89" s="157"/>
    </row>
    <row r="90" spans="1:47" ht="27.75" customHeight="1" x14ac:dyDescent="0.25">
      <c r="A90" s="431" t="s">
        <v>116</v>
      </c>
      <c r="B90" s="431"/>
      <c r="C90" s="431"/>
      <c r="D90" s="431"/>
      <c r="E90" s="431"/>
      <c r="F90" s="158" t="str">
        <f t="shared" ref="F90:AS90" si="7">IF(COUNTBLANK(F6:F85)=ROWS(F6:F85)," ",IF(F89="YOK",0,100*F89/COUNTA(F6:F85)))</f>
        <v xml:space="preserve"> </v>
      </c>
      <c r="G90" s="158" t="str">
        <f t="shared" si="7"/>
        <v xml:space="preserve"> </v>
      </c>
      <c r="H90" s="158" t="str">
        <f t="shared" si="7"/>
        <v xml:space="preserve"> </v>
      </c>
      <c r="I90" s="158" t="str">
        <f t="shared" si="7"/>
        <v xml:space="preserve"> </v>
      </c>
      <c r="J90" s="158" t="str">
        <f t="shared" si="7"/>
        <v xml:space="preserve"> </v>
      </c>
      <c r="K90" s="158" t="str">
        <f t="shared" si="7"/>
        <v xml:space="preserve"> </v>
      </c>
      <c r="L90" s="158" t="str">
        <f t="shared" si="7"/>
        <v xml:space="preserve"> </v>
      </c>
      <c r="M90" s="158" t="str">
        <f t="shared" si="7"/>
        <v xml:space="preserve"> </v>
      </c>
      <c r="N90" s="158" t="str">
        <f t="shared" si="7"/>
        <v xml:space="preserve"> </v>
      </c>
      <c r="O90" s="158" t="str">
        <f t="shared" si="7"/>
        <v xml:space="preserve"> </v>
      </c>
      <c r="P90" s="158" t="str">
        <f t="shared" si="7"/>
        <v xml:space="preserve"> </v>
      </c>
      <c r="Q90" s="158" t="str">
        <f t="shared" si="7"/>
        <v xml:space="preserve"> </v>
      </c>
      <c r="R90" s="158" t="str">
        <f t="shared" si="7"/>
        <v xml:space="preserve"> </v>
      </c>
      <c r="S90" s="158" t="str">
        <f t="shared" si="7"/>
        <v xml:space="preserve"> </v>
      </c>
      <c r="T90" s="158" t="str">
        <f t="shared" si="7"/>
        <v xml:space="preserve"> </v>
      </c>
      <c r="U90" s="158" t="str">
        <f t="shared" si="7"/>
        <v xml:space="preserve"> </v>
      </c>
      <c r="V90" s="158" t="str">
        <f t="shared" si="7"/>
        <v xml:space="preserve"> </v>
      </c>
      <c r="W90" s="158" t="str">
        <f t="shared" si="7"/>
        <v xml:space="preserve"> </v>
      </c>
      <c r="X90" s="158" t="str">
        <f t="shared" si="7"/>
        <v xml:space="preserve"> </v>
      </c>
      <c r="Y90" s="158" t="str">
        <f t="shared" si="7"/>
        <v xml:space="preserve"> </v>
      </c>
      <c r="Z90" s="158" t="str">
        <f t="shared" si="7"/>
        <v xml:space="preserve"> </v>
      </c>
      <c r="AA90" s="158" t="str">
        <f t="shared" si="7"/>
        <v xml:space="preserve"> </v>
      </c>
      <c r="AB90" s="158" t="str">
        <f t="shared" si="7"/>
        <v xml:space="preserve"> </v>
      </c>
      <c r="AC90" s="158" t="str">
        <f t="shared" si="7"/>
        <v xml:space="preserve"> </v>
      </c>
      <c r="AD90" s="158" t="str">
        <f t="shared" si="7"/>
        <v xml:space="preserve"> </v>
      </c>
      <c r="AE90" s="158" t="str">
        <f t="shared" si="7"/>
        <v xml:space="preserve"> </v>
      </c>
      <c r="AF90" s="158" t="str">
        <f t="shared" si="7"/>
        <v xml:space="preserve"> </v>
      </c>
      <c r="AG90" s="158" t="str">
        <f t="shared" si="7"/>
        <v xml:space="preserve"> </v>
      </c>
      <c r="AH90" s="158" t="str">
        <f t="shared" si="7"/>
        <v xml:space="preserve"> </v>
      </c>
      <c r="AI90" s="158" t="str">
        <f t="shared" si="7"/>
        <v xml:space="preserve"> </v>
      </c>
      <c r="AJ90" s="158" t="str">
        <f t="shared" si="7"/>
        <v xml:space="preserve"> </v>
      </c>
      <c r="AK90" s="158" t="str">
        <f t="shared" si="7"/>
        <v xml:space="preserve"> </v>
      </c>
      <c r="AL90" s="158" t="str">
        <f t="shared" si="7"/>
        <v xml:space="preserve"> </v>
      </c>
      <c r="AM90" s="158" t="str">
        <f t="shared" si="7"/>
        <v xml:space="preserve"> </v>
      </c>
      <c r="AN90" s="158" t="str">
        <f t="shared" si="7"/>
        <v xml:space="preserve"> </v>
      </c>
      <c r="AO90" s="158" t="str">
        <f t="shared" si="7"/>
        <v xml:space="preserve"> </v>
      </c>
      <c r="AP90" s="158" t="str">
        <f t="shared" si="7"/>
        <v xml:space="preserve"> </v>
      </c>
      <c r="AQ90" s="158" t="str">
        <f t="shared" si="7"/>
        <v xml:space="preserve"> </v>
      </c>
      <c r="AR90" s="158" t="str">
        <f t="shared" si="7"/>
        <v xml:space="preserve"> </v>
      </c>
      <c r="AS90" s="158" t="str">
        <f t="shared" si="7"/>
        <v xml:space="preserve"> </v>
      </c>
      <c r="AT90" s="432"/>
      <c r="AU90" s="433"/>
    </row>
    <row r="91" spans="1:47" ht="9.75" customHeight="1" x14ac:dyDescent="0.25">
      <c r="A91" s="431"/>
      <c r="B91" s="431"/>
      <c r="C91" s="431"/>
      <c r="D91" s="431"/>
      <c r="E91" s="431"/>
      <c r="F91" s="159" t="str">
        <f>IF(F90&lt;&gt;" ","%"," ")</f>
        <v xml:space="preserve"> </v>
      </c>
      <c r="G91" s="159" t="str">
        <f t="shared" ref="G91:AS91" si="8">IF(G90&lt;&gt;" ","%"," ")</f>
        <v xml:space="preserve"> </v>
      </c>
      <c r="H91" s="159" t="str">
        <f t="shared" si="8"/>
        <v xml:space="preserve"> </v>
      </c>
      <c r="I91" s="159" t="str">
        <f t="shared" si="8"/>
        <v xml:space="preserve"> </v>
      </c>
      <c r="J91" s="159" t="str">
        <f t="shared" si="8"/>
        <v xml:space="preserve"> </v>
      </c>
      <c r="K91" s="159" t="str">
        <f t="shared" si="8"/>
        <v xml:space="preserve"> </v>
      </c>
      <c r="L91" s="159" t="str">
        <f t="shared" si="8"/>
        <v xml:space="preserve"> </v>
      </c>
      <c r="M91" s="159" t="str">
        <f t="shared" si="8"/>
        <v xml:space="preserve"> </v>
      </c>
      <c r="N91" s="159" t="str">
        <f t="shared" si="8"/>
        <v xml:space="preserve"> </v>
      </c>
      <c r="O91" s="159" t="str">
        <f t="shared" si="8"/>
        <v xml:space="preserve"> </v>
      </c>
      <c r="P91" s="159" t="str">
        <f t="shared" si="8"/>
        <v xml:space="preserve"> </v>
      </c>
      <c r="Q91" s="159" t="str">
        <f t="shared" si="8"/>
        <v xml:space="preserve"> </v>
      </c>
      <c r="R91" s="159" t="str">
        <f t="shared" si="8"/>
        <v xml:space="preserve"> </v>
      </c>
      <c r="S91" s="159" t="str">
        <f t="shared" si="8"/>
        <v xml:space="preserve"> </v>
      </c>
      <c r="T91" s="159" t="str">
        <f t="shared" si="8"/>
        <v xml:space="preserve"> </v>
      </c>
      <c r="U91" s="159" t="str">
        <f t="shared" si="8"/>
        <v xml:space="preserve"> </v>
      </c>
      <c r="V91" s="159" t="str">
        <f t="shared" si="8"/>
        <v xml:space="preserve"> </v>
      </c>
      <c r="W91" s="159" t="str">
        <f t="shared" si="8"/>
        <v xml:space="preserve"> </v>
      </c>
      <c r="X91" s="159" t="str">
        <f t="shared" si="8"/>
        <v xml:space="preserve"> </v>
      </c>
      <c r="Y91" s="159" t="str">
        <f t="shared" si="8"/>
        <v xml:space="preserve"> </v>
      </c>
      <c r="Z91" s="159" t="str">
        <f t="shared" si="8"/>
        <v xml:space="preserve"> </v>
      </c>
      <c r="AA91" s="159" t="str">
        <f t="shared" si="8"/>
        <v xml:space="preserve"> </v>
      </c>
      <c r="AB91" s="159" t="str">
        <f t="shared" si="8"/>
        <v xml:space="preserve"> </v>
      </c>
      <c r="AC91" s="159" t="str">
        <f t="shared" si="8"/>
        <v xml:space="preserve"> </v>
      </c>
      <c r="AD91" s="159" t="str">
        <f t="shared" si="8"/>
        <v xml:space="preserve"> </v>
      </c>
      <c r="AE91" s="159" t="str">
        <f t="shared" si="8"/>
        <v xml:space="preserve"> </v>
      </c>
      <c r="AF91" s="159" t="str">
        <f t="shared" si="8"/>
        <v xml:space="preserve"> </v>
      </c>
      <c r="AG91" s="159" t="str">
        <f t="shared" si="8"/>
        <v xml:space="preserve"> </v>
      </c>
      <c r="AH91" s="159" t="str">
        <f t="shared" si="8"/>
        <v xml:space="preserve"> </v>
      </c>
      <c r="AI91" s="159" t="str">
        <f t="shared" si="8"/>
        <v xml:space="preserve"> </v>
      </c>
      <c r="AJ91" s="159" t="str">
        <f t="shared" si="8"/>
        <v xml:space="preserve"> </v>
      </c>
      <c r="AK91" s="159" t="str">
        <f t="shared" si="8"/>
        <v xml:space="preserve"> </v>
      </c>
      <c r="AL91" s="159" t="str">
        <f t="shared" si="8"/>
        <v xml:space="preserve"> </v>
      </c>
      <c r="AM91" s="159" t="str">
        <f t="shared" si="8"/>
        <v xml:space="preserve"> </v>
      </c>
      <c r="AN91" s="159" t="str">
        <f t="shared" si="8"/>
        <v xml:space="preserve"> </v>
      </c>
      <c r="AO91" s="159" t="str">
        <f t="shared" si="8"/>
        <v xml:space="preserve"> </v>
      </c>
      <c r="AP91" s="159" t="str">
        <f t="shared" si="8"/>
        <v xml:space="preserve"> </v>
      </c>
      <c r="AQ91" s="159" t="str">
        <f t="shared" si="8"/>
        <v xml:space="preserve"> </v>
      </c>
      <c r="AR91" s="159" t="str">
        <f t="shared" si="8"/>
        <v xml:space="preserve"> </v>
      </c>
      <c r="AS91" s="159" t="str">
        <f t="shared" si="8"/>
        <v xml:space="preserve"> </v>
      </c>
      <c r="AT91" s="432"/>
      <c r="AU91" s="433"/>
    </row>
    <row r="92" spans="1:47" x14ac:dyDescent="0.25">
      <c r="A92" s="431" t="s">
        <v>117</v>
      </c>
      <c r="B92" s="431"/>
      <c r="C92" s="431"/>
      <c r="D92" s="431"/>
      <c r="E92" s="431"/>
      <c r="F92" s="156" t="str">
        <f t="shared" ref="F92:AS92" si="9">IF(COUNTBLANK(F6:F85)=ROWS(F6:F85)," ",IF(COUNTIF(F6:F85,0)=0,"YOK",COUNTIF(F6:F85,0)))</f>
        <v xml:space="preserve"> </v>
      </c>
      <c r="G92" s="156" t="str">
        <f t="shared" si="9"/>
        <v xml:space="preserve"> </v>
      </c>
      <c r="H92" s="156" t="str">
        <f t="shared" si="9"/>
        <v xml:space="preserve"> </v>
      </c>
      <c r="I92" s="156" t="str">
        <f t="shared" si="9"/>
        <v xml:space="preserve"> </v>
      </c>
      <c r="J92" s="156" t="str">
        <f t="shared" si="9"/>
        <v xml:space="preserve"> </v>
      </c>
      <c r="K92" s="156" t="str">
        <f t="shared" si="9"/>
        <v xml:space="preserve"> </v>
      </c>
      <c r="L92" s="156" t="str">
        <f t="shared" si="9"/>
        <v xml:space="preserve"> </v>
      </c>
      <c r="M92" s="156" t="str">
        <f t="shared" si="9"/>
        <v xml:space="preserve"> </v>
      </c>
      <c r="N92" s="156" t="str">
        <f t="shared" si="9"/>
        <v xml:space="preserve"> </v>
      </c>
      <c r="O92" s="156" t="str">
        <f t="shared" si="9"/>
        <v xml:space="preserve"> </v>
      </c>
      <c r="P92" s="156" t="str">
        <f t="shared" si="9"/>
        <v xml:space="preserve"> </v>
      </c>
      <c r="Q92" s="156" t="str">
        <f t="shared" si="9"/>
        <v xml:space="preserve"> </v>
      </c>
      <c r="R92" s="156" t="str">
        <f t="shared" si="9"/>
        <v xml:space="preserve"> </v>
      </c>
      <c r="S92" s="156" t="str">
        <f t="shared" si="9"/>
        <v xml:space="preserve"> </v>
      </c>
      <c r="T92" s="156" t="str">
        <f t="shared" si="9"/>
        <v xml:space="preserve"> </v>
      </c>
      <c r="U92" s="156" t="str">
        <f t="shared" si="9"/>
        <v xml:space="preserve"> </v>
      </c>
      <c r="V92" s="156" t="str">
        <f t="shared" si="9"/>
        <v xml:space="preserve"> </v>
      </c>
      <c r="W92" s="156" t="str">
        <f t="shared" si="9"/>
        <v xml:space="preserve"> </v>
      </c>
      <c r="X92" s="156" t="str">
        <f t="shared" si="9"/>
        <v xml:space="preserve"> </v>
      </c>
      <c r="Y92" s="156" t="str">
        <f t="shared" si="9"/>
        <v xml:space="preserve"> </v>
      </c>
      <c r="Z92" s="156" t="str">
        <f t="shared" si="9"/>
        <v xml:space="preserve"> </v>
      </c>
      <c r="AA92" s="156" t="str">
        <f t="shared" si="9"/>
        <v xml:space="preserve"> </v>
      </c>
      <c r="AB92" s="156" t="str">
        <f t="shared" si="9"/>
        <v xml:space="preserve"> </v>
      </c>
      <c r="AC92" s="156" t="str">
        <f t="shared" si="9"/>
        <v xml:space="preserve"> </v>
      </c>
      <c r="AD92" s="156" t="str">
        <f t="shared" si="9"/>
        <v xml:space="preserve"> </v>
      </c>
      <c r="AE92" s="156" t="str">
        <f t="shared" si="9"/>
        <v xml:space="preserve"> </v>
      </c>
      <c r="AF92" s="156" t="str">
        <f t="shared" si="9"/>
        <v xml:space="preserve"> </v>
      </c>
      <c r="AG92" s="156" t="str">
        <f t="shared" si="9"/>
        <v xml:space="preserve"> </v>
      </c>
      <c r="AH92" s="156" t="str">
        <f t="shared" si="9"/>
        <v xml:space="preserve"> </v>
      </c>
      <c r="AI92" s="156" t="str">
        <f t="shared" si="9"/>
        <v xml:space="preserve"> </v>
      </c>
      <c r="AJ92" s="156" t="str">
        <f t="shared" si="9"/>
        <v xml:space="preserve"> </v>
      </c>
      <c r="AK92" s="156" t="str">
        <f t="shared" si="9"/>
        <v xml:space="preserve"> </v>
      </c>
      <c r="AL92" s="156" t="str">
        <f t="shared" si="9"/>
        <v xml:space="preserve"> </v>
      </c>
      <c r="AM92" s="156" t="str">
        <f t="shared" si="9"/>
        <v xml:space="preserve"> </v>
      </c>
      <c r="AN92" s="156" t="str">
        <f t="shared" si="9"/>
        <v xml:space="preserve"> </v>
      </c>
      <c r="AO92" s="156" t="str">
        <f t="shared" si="9"/>
        <v xml:space="preserve"> </v>
      </c>
      <c r="AP92" s="156" t="str">
        <f t="shared" si="9"/>
        <v xml:space="preserve"> </v>
      </c>
      <c r="AQ92" s="156" t="str">
        <f t="shared" si="9"/>
        <v xml:space="preserve"> </v>
      </c>
      <c r="AR92" s="156" t="str">
        <f t="shared" si="9"/>
        <v xml:space="preserve"> </v>
      </c>
      <c r="AS92" s="156" t="str">
        <f t="shared" si="9"/>
        <v xml:space="preserve"> </v>
      </c>
      <c r="AT92" s="154"/>
      <c r="AU92" s="157"/>
    </row>
    <row r="93" spans="1:47" ht="24.75" customHeight="1" x14ac:dyDescent="0.25">
      <c r="A93" s="431" t="s">
        <v>118</v>
      </c>
      <c r="B93" s="431"/>
      <c r="C93" s="431"/>
      <c r="D93" s="431"/>
      <c r="E93" s="431"/>
      <c r="F93" s="158" t="str">
        <f t="shared" ref="F93:AS93" si="10">IF(COUNTBLANK(F6:F85)=ROWS(F6:F85)," ",IF(F92="YOK",0,100*F92/COUNTA(F6:F85)))</f>
        <v xml:space="preserve"> </v>
      </c>
      <c r="G93" s="158" t="str">
        <f t="shared" si="10"/>
        <v xml:space="preserve"> </v>
      </c>
      <c r="H93" s="158" t="str">
        <f t="shared" si="10"/>
        <v xml:space="preserve"> </v>
      </c>
      <c r="I93" s="158" t="str">
        <f t="shared" si="10"/>
        <v xml:space="preserve"> </v>
      </c>
      <c r="J93" s="158" t="str">
        <f t="shared" si="10"/>
        <v xml:space="preserve"> </v>
      </c>
      <c r="K93" s="158" t="str">
        <f t="shared" si="10"/>
        <v xml:space="preserve"> </v>
      </c>
      <c r="L93" s="158" t="str">
        <f t="shared" si="10"/>
        <v xml:space="preserve"> </v>
      </c>
      <c r="M93" s="158" t="str">
        <f t="shared" si="10"/>
        <v xml:space="preserve"> </v>
      </c>
      <c r="N93" s="158" t="str">
        <f t="shared" si="10"/>
        <v xml:space="preserve"> </v>
      </c>
      <c r="O93" s="158" t="str">
        <f t="shared" si="10"/>
        <v xml:space="preserve"> </v>
      </c>
      <c r="P93" s="158" t="str">
        <f t="shared" si="10"/>
        <v xml:space="preserve"> </v>
      </c>
      <c r="Q93" s="158" t="str">
        <f t="shared" si="10"/>
        <v xml:space="preserve"> </v>
      </c>
      <c r="R93" s="158" t="str">
        <f t="shared" si="10"/>
        <v xml:space="preserve"> </v>
      </c>
      <c r="S93" s="158" t="str">
        <f t="shared" si="10"/>
        <v xml:space="preserve"> </v>
      </c>
      <c r="T93" s="158" t="str">
        <f t="shared" si="10"/>
        <v xml:space="preserve"> </v>
      </c>
      <c r="U93" s="158" t="str">
        <f t="shared" si="10"/>
        <v xml:space="preserve"> </v>
      </c>
      <c r="V93" s="158" t="str">
        <f t="shared" si="10"/>
        <v xml:space="preserve"> </v>
      </c>
      <c r="W93" s="158" t="str">
        <f t="shared" si="10"/>
        <v xml:space="preserve"> </v>
      </c>
      <c r="X93" s="158" t="str">
        <f t="shared" si="10"/>
        <v xml:space="preserve"> </v>
      </c>
      <c r="Y93" s="158" t="str">
        <f t="shared" si="10"/>
        <v xml:space="preserve"> </v>
      </c>
      <c r="Z93" s="158" t="str">
        <f t="shared" si="10"/>
        <v xml:space="preserve"> </v>
      </c>
      <c r="AA93" s="158" t="str">
        <f t="shared" si="10"/>
        <v xml:space="preserve"> </v>
      </c>
      <c r="AB93" s="158" t="str">
        <f t="shared" si="10"/>
        <v xml:space="preserve"> </v>
      </c>
      <c r="AC93" s="158" t="str">
        <f t="shared" si="10"/>
        <v xml:space="preserve"> </v>
      </c>
      <c r="AD93" s="158" t="str">
        <f t="shared" si="10"/>
        <v xml:space="preserve"> </v>
      </c>
      <c r="AE93" s="158" t="str">
        <f t="shared" si="10"/>
        <v xml:space="preserve"> </v>
      </c>
      <c r="AF93" s="158" t="str">
        <f t="shared" si="10"/>
        <v xml:space="preserve"> </v>
      </c>
      <c r="AG93" s="158" t="str">
        <f t="shared" si="10"/>
        <v xml:space="preserve"> </v>
      </c>
      <c r="AH93" s="158" t="str">
        <f t="shared" si="10"/>
        <v xml:space="preserve"> </v>
      </c>
      <c r="AI93" s="158" t="str">
        <f t="shared" si="10"/>
        <v xml:space="preserve"> </v>
      </c>
      <c r="AJ93" s="158" t="str">
        <f t="shared" si="10"/>
        <v xml:space="preserve"> </v>
      </c>
      <c r="AK93" s="158" t="str">
        <f t="shared" si="10"/>
        <v xml:space="preserve"> </v>
      </c>
      <c r="AL93" s="158" t="str">
        <f t="shared" si="10"/>
        <v xml:space="preserve"> </v>
      </c>
      <c r="AM93" s="158" t="str">
        <f t="shared" si="10"/>
        <v xml:space="preserve"> </v>
      </c>
      <c r="AN93" s="158" t="str">
        <f t="shared" si="10"/>
        <v xml:space="preserve"> </v>
      </c>
      <c r="AO93" s="158" t="str">
        <f t="shared" si="10"/>
        <v xml:space="preserve"> </v>
      </c>
      <c r="AP93" s="158" t="str">
        <f t="shared" si="10"/>
        <v xml:space="preserve"> </v>
      </c>
      <c r="AQ93" s="158" t="str">
        <f t="shared" si="10"/>
        <v xml:space="preserve"> </v>
      </c>
      <c r="AR93" s="158" t="str">
        <f t="shared" si="10"/>
        <v xml:space="preserve"> </v>
      </c>
      <c r="AS93" s="158" t="str">
        <f t="shared" si="10"/>
        <v xml:space="preserve"> </v>
      </c>
      <c r="AT93" s="432"/>
      <c r="AU93" s="433"/>
    </row>
    <row r="94" spans="1:47" ht="9.75" customHeight="1" x14ac:dyDescent="0.25">
      <c r="A94" s="431"/>
      <c r="B94" s="431"/>
      <c r="C94" s="431"/>
      <c r="D94" s="431"/>
      <c r="E94" s="431"/>
      <c r="F94" s="160" t="str">
        <f>IF(F93&lt;&gt;" ","%"," ")</f>
        <v xml:space="preserve"> </v>
      </c>
      <c r="G94" s="160" t="str">
        <f t="shared" ref="G94:AS94" si="11">IF(G93&lt;&gt;" ","%"," ")</f>
        <v xml:space="preserve"> </v>
      </c>
      <c r="H94" s="160" t="str">
        <f t="shared" si="11"/>
        <v xml:space="preserve"> </v>
      </c>
      <c r="I94" s="160" t="str">
        <f t="shared" si="11"/>
        <v xml:space="preserve"> </v>
      </c>
      <c r="J94" s="160" t="str">
        <f t="shared" si="11"/>
        <v xml:space="preserve"> </v>
      </c>
      <c r="K94" s="160" t="str">
        <f t="shared" si="11"/>
        <v xml:space="preserve"> </v>
      </c>
      <c r="L94" s="160" t="str">
        <f t="shared" si="11"/>
        <v xml:space="preserve"> </v>
      </c>
      <c r="M94" s="160" t="str">
        <f t="shared" si="11"/>
        <v xml:space="preserve"> </v>
      </c>
      <c r="N94" s="160" t="str">
        <f t="shared" si="11"/>
        <v xml:space="preserve"> </v>
      </c>
      <c r="O94" s="160" t="str">
        <f t="shared" si="11"/>
        <v xml:space="preserve"> </v>
      </c>
      <c r="P94" s="160" t="str">
        <f t="shared" si="11"/>
        <v xml:space="preserve"> </v>
      </c>
      <c r="Q94" s="160" t="str">
        <f t="shared" si="11"/>
        <v xml:space="preserve"> </v>
      </c>
      <c r="R94" s="160" t="str">
        <f t="shared" si="11"/>
        <v xml:space="preserve"> </v>
      </c>
      <c r="S94" s="160" t="str">
        <f t="shared" si="11"/>
        <v xml:space="preserve"> </v>
      </c>
      <c r="T94" s="160" t="str">
        <f t="shared" si="11"/>
        <v xml:space="preserve"> </v>
      </c>
      <c r="U94" s="160" t="str">
        <f t="shared" si="11"/>
        <v xml:space="preserve"> </v>
      </c>
      <c r="V94" s="160" t="str">
        <f t="shared" si="11"/>
        <v xml:space="preserve"> </v>
      </c>
      <c r="W94" s="160" t="str">
        <f t="shared" si="11"/>
        <v xml:space="preserve"> </v>
      </c>
      <c r="X94" s="160" t="str">
        <f t="shared" si="11"/>
        <v xml:space="preserve"> </v>
      </c>
      <c r="Y94" s="160" t="str">
        <f t="shared" si="11"/>
        <v xml:space="preserve"> </v>
      </c>
      <c r="Z94" s="160" t="str">
        <f t="shared" si="11"/>
        <v xml:space="preserve"> </v>
      </c>
      <c r="AA94" s="160" t="str">
        <f t="shared" si="11"/>
        <v xml:space="preserve"> </v>
      </c>
      <c r="AB94" s="160" t="str">
        <f t="shared" si="11"/>
        <v xml:space="preserve"> </v>
      </c>
      <c r="AC94" s="160" t="str">
        <f t="shared" si="11"/>
        <v xml:space="preserve"> </v>
      </c>
      <c r="AD94" s="160" t="str">
        <f t="shared" si="11"/>
        <v xml:space="preserve"> </v>
      </c>
      <c r="AE94" s="160" t="str">
        <f t="shared" si="11"/>
        <v xml:space="preserve"> </v>
      </c>
      <c r="AF94" s="160" t="str">
        <f t="shared" si="11"/>
        <v xml:space="preserve"> </v>
      </c>
      <c r="AG94" s="160" t="str">
        <f t="shared" si="11"/>
        <v xml:space="preserve"> </v>
      </c>
      <c r="AH94" s="160" t="str">
        <f t="shared" si="11"/>
        <v xml:space="preserve"> </v>
      </c>
      <c r="AI94" s="160" t="str">
        <f t="shared" si="11"/>
        <v xml:space="preserve"> </v>
      </c>
      <c r="AJ94" s="160" t="str">
        <f t="shared" si="11"/>
        <v xml:space="preserve"> </v>
      </c>
      <c r="AK94" s="160" t="str">
        <f t="shared" si="11"/>
        <v xml:space="preserve"> </v>
      </c>
      <c r="AL94" s="160" t="str">
        <f t="shared" si="11"/>
        <v xml:space="preserve"> </v>
      </c>
      <c r="AM94" s="160" t="str">
        <f t="shared" si="11"/>
        <v xml:space="preserve"> </v>
      </c>
      <c r="AN94" s="160" t="str">
        <f t="shared" si="11"/>
        <v xml:space="preserve"> </v>
      </c>
      <c r="AO94" s="160" t="str">
        <f t="shared" si="11"/>
        <v xml:space="preserve"> </v>
      </c>
      <c r="AP94" s="160" t="str">
        <f t="shared" si="11"/>
        <v xml:space="preserve"> </v>
      </c>
      <c r="AQ94" s="160" t="str">
        <f t="shared" si="11"/>
        <v xml:space="preserve"> </v>
      </c>
      <c r="AR94" s="160" t="str">
        <f t="shared" si="11"/>
        <v xml:space="preserve"> </v>
      </c>
      <c r="AS94" s="160" t="str">
        <f t="shared" si="11"/>
        <v xml:space="preserve"> </v>
      </c>
      <c r="AT94" s="432"/>
      <c r="AU94" s="433"/>
    </row>
    <row r="95" spans="1:47" ht="29.25" customHeight="1" x14ac:dyDescent="0.25">
      <c r="A95" s="434" t="s">
        <v>40</v>
      </c>
      <c r="B95" s="435"/>
      <c r="C95" s="435"/>
      <c r="D95" s="435"/>
      <c r="E95" s="436"/>
      <c r="F95" s="161" t="str">
        <f t="shared" ref="F95:AS95" si="12">IF(F4=" "," ",IF(COUNTBLANK(F6:F85)=ROWS(F6:F85)," ",F88*100/F4))</f>
        <v xml:space="preserve"> </v>
      </c>
      <c r="G95" s="161" t="str">
        <f t="shared" si="12"/>
        <v xml:space="preserve"> </v>
      </c>
      <c r="H95" s="161" t="str">
        <f t="shared" si="12"/>
        <v xml:space="preserve"> </v>
      </c>
      <c r="I95" s="161" t="str">
        <f t="shared" si="12"/>
        <v xml:space="preserve"> </v>
      </c>
      <c r="J95" s="161" t="str">
        <f t="shared" si="12"/>
        <v xml:space="preserve"> </v>
      </c>
      <c r="K95" s="162" t="str">
        <f t="shared" si="12"/>
        <v xml:space="preserve"> </v>
      </c>
      <c r="L95" s="161" t="str">
        <f t="shared" si="12"/>
        <v xml:space="preserve"> </v>
      </c>
      <c r="M95" s="161" t="str">
        <f t="shared" si="12"/>
        <v xml:space="preserve"> </v>
      </c>
      <c r="N95" s="161" t="str">
        <f t="shared" si="12"/>
        <v xml:space="preserve"> </v>
      </c>
      <c r="O95" s="161" t="str">
        <f t="shared" si="12"/>
        <v xml:space="preserve"> </v>
      </c>
      <c r="P95" s="161" t="str">
        <f t="shared" si="12"/>
        <v xml:space="preserve"> </v>
      </c>
      <c r="Q95" s="161" t="str">
        <f t="shared" si="12"/>
        <v xml:space="preserve"> </v>
      </c>
      <c r="R95" s="161" t="str">
        <f t="shared" si="12"/>
        <v xml:space="preserve"> </v>
      </c>
      <c r="S95" s="161" t="str">
        <f t="shared" si="12"/>
        <v xml:space="preserve"> </v>
      </c>
      <c r="T95" s="161" t="str">
        <f t="shared" si="12"/>
        <v xml:space="preserve"> </v>
      </c>
      <c r="U95" s="161" t="str">
        <f t="shared" si="12"/>
        <v xml:space="preserve"> </v>
      </c>
      <c r="V95" s="161" t="str">
        <f t="shared" si="12"/>
        <v xml:space="preserve"> </v>
      </c>
      <c r="W95" s="161" t="str">
        <f t="shared" si="12"/>
        <v xml:space="preserve"> </v>
      </c>
      <c r="X95" s="161" t="str">
        <f t="shared" si="12"/>
        <v xml:space="preserve"> </v>
      </c>
      <c r="Y95" s="161" t="str">
        <f t="shared" si="12"/>
        <v xml:space="preserve"> </v>
      </c>
      <c r="Z95" s="161" t="str">
        <f t="shared" si="12"/>
        <v xml:space="preserve"> </v>
      </c>
      <c r="AA95" s="161" t="str">
        <f t="shared" si="12"/>
        <v xml:space="preserve"> </v>
      </c>
      <c r="AB95" s="161" t="str">
        <f t="shared" si="12"/>
        <v xml:space="preserve"> </v>
      </c>
      <c r="AC95" s="161" t="str">
        <f t="shared" si="12"/>
        <v xml:space="preserve"> </v>
      </c>
      <c r="AD95" s="161" t="str">
        <f t="shared" si="12"/>
        <v xml:space="preserve"> </v>
      </c>
      <c r="AE95" s="161" t="str">
        <f t="shared" si="12"/>
        <v xml:space="preserve"> </v>
      </c>
      <c r="AF95" s="161" t="str">
        <f t="shared" si="12"/>
        <v xml:space="preserve"> </v>
      </c>
      <c r="AG95" s="161" t="str">
        <f t="shared" si="12"/>
        <v xml:space="preserve"> </v>
      </c>
      <c r="AH95" s="161" t="str">
        <f t="shared" si="12"/>
        <v xml:space="preserve"> </v>
      </c>
      <c r="AI95" s="161" t="str">
        <f t="shared" si="12"/>
        <v xml:space="preserve"> </v>
      </c>
      <c r="AJ95" s="161" t="str">
        <f t="shared" si="12"/>
        <v xml:space="preserve"> </v>
      </c>
      <c r="AK95" s="161" t="str">
        <f t="shared" si="12"/>
        <v xml:space="preserve"> </v>
      </c>
      <c r="AL95" s="161" t="str">
        <f t="shared" si="12"/>
        <v xml:space="preserve"> </v>
      </c>
      <c r="AM95" s="161" t="str">
        <f t="shared" si="12"/>
        <v xml:space="preserve"> </v>
      </c>
      <c r="AN95" s="161" t="str">
        <f t="shared" si="12"/>
        <v xml:space="preserve"> </v>
      </c>
      <c r="AO95" s="161" t="str">
        <f t="shared" si="12"/>
        <v xml:space="preserve"> </v>
      </c>
      <c r="AP95" s="161" t="str">
        <f t="shared" si="12"/>
        <v xml:space="preserve"> </v>
      </c>
      <c r="AQ95" s="161" t="str">
        <f t="shared" si="12"/>
        <v xml:space="preserve"> </v>
      </c>
      <c r="AR95" s="161" t="str">
        <f t="shared" si="12"/>
        <v xml:space="preserve"> </v>
      </c>
      <c r="AS95" s="161" t="str">
        <f t="shared" si="12"/>
        <v xml:space="preserve"> </v>
      </c>
      <c r="AT95" s="440"/>
      <c r="AU95" s="442"/>
    </row>
    <row r="96" spans="1:47" ht="9.75" customHeight="1" x14ac:dyDescent="0.25">
      <c r="A96" s="437"/>
      <c r="B96" s="438"/>
      <c r="C96" s="438"/>
      <c r="D96" s="438"/>
      <c r="E96" s="439"/>
      <c r="F96" s="163" t="str">
        <f>IF(F95&lt;&gt;" ","%"," ")</f>
        <v xml:space="preserve"> </v>
      </c>
      <c r="G96" s="163" t="str">
        <f t="shared" ref="G96:AS96" si="13">IF(G95&lt;&gt;" ","%"," ")</f>
        <v xml:space="preserve"> </v>
      </c>
      <c r="H96" s="163" t="str">
        <f t="shared" si="13"/>
        <v xml:space="preserve"> </v>
      </c>
      <c r="I96" s="163" t="str">
        <f t="shared" si="13"/>
        <v xml:space="preserve"> </v>
      </c>
      <c r="J96" s="163" t="str">
        <f t="shared" si="13"/>
        <v xml:space="preserve"> </v>
      </c>
      <c r="K96" s="163" t="str">
        <f t="shared" si="13"/>
        <v xml:space="preserve"> </v>
      </c>
      <c r="L96" s="163" t="str">
        <f t="shared" si="13"/>
        <v xml:space="preserve"> </v>
      </c>
      <c r="M96" s="163" t="str">
        <f t="shared" si="13"/>
        <v xml:space="preserve"> </v>
      </c>
      <c r="N96" s="163" t="str">
        <f t="shared" si="13"/>
        <v xml:space="preserve"> </v>
      </c>
      <c r="O96" s="163" t="str">
        <f t="shared" si="13"/>
        <v xml:space="preserve"> </v>
      </c>
      <c r="P96" s="163" t="str">
        <f t="shared" si="13"/>
        <v xml:space="preserve"> </v>
      </c>
      <c r="Q96" s="163" t="str">
        <f t="shared" si="13"/>
        <v xml:space="preserve"> </v>
      </c>
      <c r="R96" s="163" t="str">
        <f t="shared" si="13"/>
        <v xml:space="preserve"> </v>
      </c>
      <c r="S96" s="163" t="str">
        <f t="shared" si="13"/>
        <v xml:space="preserve"> </v>
      </c>
      <c r="T96" s="163" t="str">
        <f t="shared" si="13"/>
        <v xml:space="preserve"> </v>
      </c>
      <c r="U96" s="163" t="str">
        <f t="shared" si="13"/>
        <v xml:space="preserve"> </v>
      </c>
      <c r="V96" s="163" t="str">
        <f t="shared" si="13"/>
        <v xml:space="preserve"> </v>
      </c>
      <c r="W96" s="163" t="str">
        <f t="shared" si="13"/>
        <v xml:space="preserve"> </v>
      </c>
      <c r="X96" s="163" t="str">
        <f t="shared" si="13"/>
        <v xml:space="preserve"> </v>
      </c>
      <c r="Y96" s="163" t="str">
        <f t="shared" si="13"/>
        <v xml:space="preserve"> </v>
      </c>
      <c r="Z96" s="163" t="str">
        <f t="shared" si="13"/>
        <v xml:space="preserve"> </v>
      </c>
      <c r="AA96" s="163" t="str">
        <f t="shared" si="13"/>
        <v xml:space="preserve"> </v>
      </c>
      <c r="AB96" s="163" t="str">
        <f t="shared" si="13"/>
        <v xml:space="preserve"> </v>
      </c>
      <c r="AC96" s="163" t="str">
        <f t="shared" si="13"/>
        <v xml:space="preserve"> </v>
      </c>
      <c r="AD96" s="163" t="str">
        <f t="shared" si="13"/>
        <v xml:space="preserve"> </v>
      </c>
      <c r="AE96" s="163" t="str">
        <f t="shared" si="13"/>
        <v xml:space="preserve"> </v>
      </c>
      <c r="AF96" s="163" t="str">
        <f t="shared" si="13"/>
        <v xml:space="preserve"> </v>
      </c>
      <c r="AG96" s="163" t="str">
        <f t="shared" si="13"/>
        <v xml:space="preserve"> </v>
      </c>
      <c r="AH96" s="163" t="str">
        <f t="shared" si="13"/>
        <v xml:space="preserve"> </v>
      </c>
      <c r="AI96" s="163" t="str">
        <f t="shared" si="13"/>
        <v xml:space="preserve"> </v>
      </c>
      <c r="AJ96" s="163" t="str">
        <f t="shared" si="13"/>
        <v xml:space="preserve"> </v>
      </c>
      <c r="AK96" s="163" t="str">
        <f t="shared" si="13"/>
        <v xml:space="preserve"> </v>
      </c>
      <c r="AL96" s="163" t="str">
        <f t="shared" si="13"/>
        <v xml:space="preserve"> </v>
      </c>
      <c r="AM96" s="163" t="str">
        <f t="shared" si="13"/>
        <v xml:space="preserve"> </v>
      </c>
      <c r="AN96" s="163" t="str">
        <f t="shared" si="13"/>
        <v xml:space="preserve"> </v>
      </c>
      <c r="AO96" s="163" t="str">
        <f t="shared" si="13"/>
        <v xml:space="preserve"> </v>
      </c>
      <c r="AP96" s="163" t="str">
        <f t="shared" si="13"/>
        <v xml:space="preserve"> </v>
      </c>
      <c r="AQ96" s="163" t="str">
        <f t="shared" si="13"/>
        <v xml:space="preserve"> </v>
      </c>
      <c r="AR96" s="163" t="str">
        <f t="shared" si="13"/>
        <v xml:space="preserve"> </v>
      </c>
      <c r="AS96" s="163" t="str">
        <f t="shared" si="13"/>
        <v xml:space="preserve"> </v>
      </c>
      <c r="AT96" s="441"/>
      <c r="AU96" s="443"/>
    </row>
    <row r="97" spans="1:47" ht="9.75" customHeight="1" x14ac:dyDescent="0.25">
      <c r="A97" s="113"/>
      <c r="B97" s="113"/>
      <c r="C97" s="113"/>
      <c r="D97" s="113"/>
      <c r="E97" s="113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05"/>
      <c r="AU97" s="105"/>
    </row>
    <row r="98" spans="1:47" ht="9.75" customHeight="1" x14ac:dyDescent="0.25">
      <c r="A98" s="113"/>
      <c r="B98" s="113"/>
      <c r="C98" s="113"/>
      <c r="D98" s="113"/>
      <c r="E98" s="113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  <c r="AR98" s="112"/>
      <c r="AS98" s="112"/>
      <c r="AT98" s="105"/>
      <c r="AU98" s="105"/>
    </row>
    <row r="99" spans="1:47" ht="9.75" customHeight="1" x14ac:dyDescent="0.25">
      <c r="A99" s="113"/>
      <c r="B99" s="113"/>
      <c r="C99" s="113"/>
      <c r="D99" s="113"/>
      <c r="E99" s="113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05"/>
      <c r="AU99" s="105"/>
    </row>
    <row r="100" spans="1:47" ht="9.75" customHeight="1" x14ac:dyDescent="0.25">
      <c r="A100" s="113"/>
      <c r="B100" s="113"/>
      <c r="C100" s="113"/>
      <c r="D100" s="113"/>
      <c r="E100" s="113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05"/>
      <c r="AU100" s="105"/>
    </row>
    <row r="101" spans="1:47" ht="9.75" customHeight="1" x14ac:dyDescent="0.25">
      <c r="A101" s="113"/>
      <c r="B101" s="113"/>
      <c r="C101" s="113"/>
      <c r="D101" s="113"/>
      <c r="E101" s="113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05"/>
      <c r="AU101" s="105"/>
    </row>
    <row r="102" spans="1:47" ht="9.75" customHeight="1" x14ac:dyDescent="0.25">
      <c r="A102" s="113"/>
      <c r="B102" s="113"/>
      <c r="C102" s="113"/>
      <c r="D102" s="113"/>
      <c r="E102" s="113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05"/>
      <c r="AU102" s="105"/>
    </row>
    <row r="103" spans="1:47" ht="9.75" customHeight="1" x14ac:dyDescent="0.25">
      <c r="A103" s="113"/>
      <c r="B103" s="113"/>
      <c r="C103" s="113"/>
      <c r="D103" s="113"/>
      <c r="E103" s="113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05"/>
      <c r="AU103" s="105"/>
    </row>
    <row r="104" spans="1:47" ht="9.75" customHeight="1" x14ac:dyDescent="0.25">
      <c r="A104" s="113"/>
      <c r="B104" s="113"/>
      <c r="C104" s="113"/>
      <c r="D104" s="113"/>
      <c r="E104" s="113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  <c r="AR104" s="112"/>
      <c r="AS104" s="112"/>
      <c r="AT104" s="105"/>
      <c r="AU104" s="105"/>
    </row>
    <row r="105" spans="1:47" ht="9.75" customHeight="1" x14ac:dyDescent="0.25">
      <c r="A105" s="113"/>
      <c r="B105" s="113"/>
      <c r="C105" s="113"/>
      <c r="D105" s="113"/>
      <c r="E105" s="113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  <c r="AR105" s="112"/>
      <c r="AS105" s="112"/>
      <c r="AT105" s="105"/>
      <c r="AU105" s="105"/>
    </row>
    <row r="106" spans="1:47" ht="9.75" customHeight="1" x14ac:dyDescent="0.25">
      <c r="A106" s="113"/>
      <c r="B106" s="113"/>
      <c r="C106" s="113"/>
      <c r="D106" s="113"/>
      <c r="E106" s="113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  <c r="AR106" s="112"/>
      <c r="AS106" s="112"/>
      <c r="AT106" s="105"/>
      <c r="AU106" s="105"/>
    </row>
    <row r="107" spans="1:47" ht="9.75" customHeight="1" x14ac:dyDescent="0.25">
      <c r="A107" s="113"/>
      <c r="B107" s="113"/>
      <c r="C107" s="113"/>
      <c r="D107" s="113"/>
      <c r="E107" s="113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/>
      <c r="AR107" s="112"/>
      <c r="AS107" s="112"/>
      <c r="AT107" s="105"/>
      <c r="AU107" s="105"/>
    </row>
    <row r="108" spans="1:47" ht="9.75" customHeight="1" x14ac:dyDescent="0.25">
      <c r="A108" s="113"/>
      <c r="B108" s="113"/>
      <c r="C108" s="113"/>
      <c r="D108" s="113"/>
      <c r="E108" s="113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  <c r="AP108" s="112"/>
      <c r="AQ108" s="112"/>
      <c r="AR108" s="112"/>
      <c r="AS108" s="112"/>
      <c r="AT108" s="105"/>
      <c r="AU108" s="105"/>
    </row>
    <row r="109" spans="1:47" ht="9.75" customHeight="1" x14ac:dyDescent="0.25">
      <c r="A109" s="113"/>
      <c r="B109" s="113"/>
      <c r="C109" s="113"/>
      <c r="D109" s="113"/>
      <c r="E109" s="113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  <c r="AR109" s="112"/>
      <c r="AS109" s="112"/>
      <c r="AT109" s="105"/>
      <c r="AU109" s="105"/>
    </row>
    <row r="110" spans="1:47" ht="9.75" customHeight="1" x14ac:dyDescent="0.25">
      <c r="A110" s="113"/>
      <c r="B110" s="113"/>
      <c r="C110" s="113"/>
      <c r="D110" s="113"/>
      <c r="E110" s="113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  <c r="AR110" s="112"/>
      <c r="AS110" s="112"/>
      <c r="AT110" s="105"/>
      <c r="AU110" s="105"/>
    </row>
    <row r="111" spans="1:47" ht="9.75" customHeight="1" x14ac:dyDescent="0.25">
      <c r="A111" s="113"/>
      <c r="B111" s="113"/>
      <c r="C111" s="113"/>
      <c r="D111" s="113"/>
      <c r="E111" s="113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s="112"/>
      <c r="AP111" s="112"/>
      <c r="AQ111" s="112"/>
      <c r="AR111" s="112"/>
      <c r="AS111" s="112"/>
      <c r="AT111" s="105"/>
      <c r="AU111" s="105"/>
    </row>
    <row r="112" spans="1:47" ht="9.75" customHeight="1" x14ac:dyDescent="0.25">
      <c r="A112" s="113"/>
      <c r="B112" s="113"/>
      <c r="C112" s="113"/>
      <c r="D112" s="113"/>
      <c r="E112" s="113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05"/>
      <c r="AU112" s="105"/>
    </row>
    <row r="113" spans="1:47" ht="9.75" customHeight="1" x14ac:dyDescent="0.25">
      <c r="A113" s="113"/>
      <c r="B113" s="113"/>
      <c r="C113" s="113"/>
      <c r="D113" s="113"/>
      <c r="E113" s="113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2"/>
      <c r="AO113" s="112"/>
      <c r="AP113" s="112"/>
      <c r="AQ113" s="112"/>
      <c r="AR113" s="112"/>
      <c r="AS113" s="112"/>
      <c r="AT113" s="105"/>
      <c r="AU113" s="105"/>
    </row>
    <row r="114" spans="1:47" ht="9.75" customHeight="1" x14ac:dyDescent="0.25">
      <c r="A114" s="164"/>
      <c r="B114" s="164"/>
      <c r="C114" s="164"/>
      <c r="D114" s="164"/>
      <c r="E114" s="164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65"/>
      <c r="AU114" s="165"/>
    </row>
    <row r="115" spans="1:47" ht="12.75" customHeight="1" x14ac:dyDescent="0.25">
      <c r="A115" s="421" t="s">
        <v>144</v>
      </c>
      <c r="B115" s="421"/>
      <c r="C115" s="421"/>
      <c r="D115" s="421"/>
      <c r="E115" s="427" t="s">
        <v>145</v>
      </c>
      <c r="F115" s="428"/>
      <c r="G115" s="428"/>
      <c r="H115" s="428"/>
      <c r="I115" s="428"/>
      <c r="J115" s="428"/>
      <c r="K115" s="428"/>
      <c r="L115" s="428"/>
      <c r="M115" s="428"/>
      <c r="N115" s="428"/>
      <c r="O115" s="428"/>
      <c r="P115" s="428"/>
      <c r="Q115" s="428"/>
      <c r="R115" s="428"/>
      <c r="S115" s="428"/>
      <c r="T115" s="428"/>
      <c r="U115" s="428"/>
      <c r="V115" s="428"/>
      <c r="W115" s="429"/>
      <c r="X115" s="427" t="s">
        <v>146</v>
      </c>
      <c r="Y115" s="428"/>
      <c r="Z115" s="428"/>
      <c r="AA115" s="428"/>
      <c r="AB115" s="428"/>
      <c r="AC115" s="428"/>
      <c r="AD115" s="428"/>
      <c r="AE115" s="428"/>
      <c r="AF115" s="428"/>
      <c r="AG115" s="428"/>
      <c r="AH115" s="428"/>
      <c r="AI115" s="428"/>
      <c r="AJ115" s="428"/>
      <c r="AK115" s="428"/>
      <c r="AL115" s="428"/>
      <c r="AM115" s="428"/>
      <c r="AN115" s="428"/>
      <c r="AO115" s="428"/>
      <c r="AP115" s="428"/>
      <c r="AQ115" s="428"/>
      <c r="AR115" s="428"/>
      <c r="AS115" s="428"/>
      <c r="AT115" s="428"/>
      <c r="AU115" s="166"/>
    </row>
    <row r="116" spans="1:47" ht="12" customHeight="1" x14ac:dyDescent="0.25">
      <c r="A116" s="408" t="s">
        <v>120</v>
      </c>
      <c r="B116" s="409"/>
      <c r="C116" s="430" t="str">
        <f>IF(COUNTIF(AT6:AT85," ")=ROWS(AT6:AT85)," ",LARGE(AT6:AT85,1))</f>
        <v xml:space="preserve"> </v>
      </c>
      <c r="D116" s="430"/>
      <c r="E116" s="95"/>
      <c r="F116" s="96"/>
      <c r="G116" s="96"/>
      <c r="H116" s="95"/>
      <c r="I116" s="97"/>
      <c r="J116" s="97"/>
      <c r="K116" s="97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  <c r="AS116" s="98"/>
      <c r="AT116" s="167"/>
      <c r="AU116" s="165"/>
    </row>
    <row r="117" spans="1:47" ht="14.1" customHeight="1" x14ac:dyDescent="0.25">
      <c r="A117" s="408" t="s">
        <v>18</v>
      </c>
      <c r="B117" s="409"/>
      <c r="C117" s="430" t="str">
        <f>IF(COUNTIF(AT6:AT85," ")=ROWS(AT6:AT85)," ",SMALL(AT6:AT85,1))</f>
        <v xml:space="preserve"> </v>
      </c>
      <c r="D117" s="430"/>
      <c r="E117" s="95"/>
      <c r="F117" s="96"/>
      <c r="G117" s="96"/>
      <c r="H117" s="95"/>
      <c r="I117" s="97"/>
      <c r="J117" s="97"/>
      <c r="K117" s="97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167"/>
      <c r="AU117" s="165"/>
    </row>
    <row r="118" spans="1:47" ht="14.1" customHeight="1" x14ac:dyDescent="0.25">
      <c r="A118" s="414" t="s">
        <v>19</v>
      </c>
      <c r="B118" s="414"/>
      <c r="C118" s="423" t="str">
        <f>AT88</f>
        <v xml:space="preserve"> </v>
      </c>
      <c r="D118" s="423"/>
      <c r="E118" s="95"/>
      <c r="F118" s="96"/>
      <c r="G118" s="96"/>
      <c r="H118" s="95"/>
      <c r="I118" s="97"/>
      <c r="J118" s="97"/>
      <c r="K118" s="97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424"/>
      <c r="AG118" s="424"/>
      <c r="AH118" s="424"/>
      <c r="AI118" s="424"/>
      <c r="AJ118" s="424"/>
      <c r="AK118" s="424"/>
      <c r="AL118" s="424"/>
      <c r="AM118" s="424"/>
      <c r="AN118" s="424"/>
      <c r="AO118" s="98"/>
      <c r="AP118" s="98"/>
      <c r="AQ118" s="98"/>
      <c r="AR118" s="98"/>
      <c r="AS118" s="98"/>
      <c r="AT118" s="167"/>
      <c r="AU118" s="165"/>
    </row>
    <row r="119" spans="1:47" ht="14.1" customHeight="1" x14ac:dyDescent="0.25">
      <c r="A119" s="425" t="s">
        <v>130</v>
      </c>
      <c r="B119" s="426"/>
      <c r="C119" s="102" t="s">
        <v>121</v>
      </c>
      <c r="D119" s="102" t="s">
        <v>122</v>
      </c>
      <c r="E119" s="95"/>
      <c r="F119" s="96"/>
      <c r="G119" s="96"/>
      <c r="H119" s="95"/>
      <c r="I119" s="97"/>
      <c r="J119" s="97"/>
      <c r="K119" s="97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167"/>
      <c r="AU119" s="165"/>
    </row>
    <row r="120" spans="1:47" ht="14.1" customHeight="1" x14ac:dyDescent="0.25">
      <c r="A120" s="418" t="s">
        <v>36</v>
      </c>
      <c r="B120" s="419"/>
      <c r="C120" s="103">
        <f>COUNTIFS($AT$6:$AT$85,"&gt;=0",$AT$6:$AT$85,"&lt;=29")</f>
        <v>0</v>
      </c>
      <c r="D120" s="104" t="str">
        <f>IF(C120=0," ",100*C120/C129)</f>
        <v xml:space="preserve"> </v>
      </c>
      <c r="E120" s="95"/>
      <c r="F120" s="96"/>
      <c r="G120" s="96"/>
      <c r="H120" s="95"/>
      <c r="I120" s="97"/>
      <c r="J120" s="97"/>
      <c r="K120" s="97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165"/>
      <c r="AU120" s="165"/>
    </row>
    <row r="121" spans="1:47" ht="14.1" customHeight="1" x14ac:dyDescent="0.25">
      <c r="A121" s="418" t="s">
        <v>35</v>
      </c>
      <c r="B121" s="419"/>
      <c r="C121" s="103">
        <f>COUNTIFS($AT$6:$AT$85,"&gt;=30",$AT$6:$AT$85,"&lt;=39")</f>
        <v>0</v>
      </c>
      <c r="D121" s="104" t="str">
        <f>IF(C121=0," ",100*C121/C129)</f>
        <v xml:space="preserve"> </v>
      </c>
      <c r="E121" s="95"/>
      <c r="F121" s="96"/>
      <c r="G121" s="96"/>
      <c r="H121" s="95"/>
      <c r="I121" s="97"/>
      <c r="J121" s="97"/>
      <c r="K121" s="97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165"/>
      <c r="AU121" s="165"/>
    </row>
    <row r="122" spans="1:47" ht="14.1" customHeight="1" x14ac:dyDescent="0.25">
      <c r="A122" s="418" t="s">
        <v>34</v>
      </c>
      <c r="B122" s="419"/>
      <c r="C122" s="103">
        <f>COUNTIFS($AT$6:$AT$85,"&gt;=40",$AT$6:$AT$85,"&lt;=49")</f>
        <v>0</v>
      </c>
      <c r="D122" s="104" t="str">
        <f>IF(C122=0," ",100*C122/C129)</f>
        <v xml:space="preserve"> </v>
      </c>
      <c r="E122" s="95"/>
      <c r="F122" s="96"/>
      <c r="G122" s="96"/>
      <c r="H122" s="95"/>
      <c r="I122" s="97"/>
      <c r="J122" s="97"/>
      <c r="K122" s="97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165"/>
      <c r="AU122" s="165"/>
    </row>
    <row r="123" spans="1:47" ht="14.1" customHeight="1" x14ac:dyDescent="0.25">
      <c r="A123" s="418" t="s">
        <v>33</v>
      </c>
      <c r="B123" s="419"/>
      <c r="C123" s="103">
        <f>COUNTIFS($AT$6:$AT$85,"&gt;=50",$AT$6:$AT$85,"&lt;=59")</f>
        <v>0</v>
      </c>
      <c r="D123" s="104" t="str">
        <f>IF(C123=0," ",100*C123/C129)</f>
        <v xml:space="preserve"> </v>
      </c>
      <c r="E123" s="95"/>
      <c r="F123" s="96"/>
      <c r="G123" s="96"/>
      <c r="H123" s="95"/>
      <c r="I123" s="97"/>
      <c r="J123" s="97"/>
      <c r="K123" s="97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165"/>
      <c r="AU123" s="165"/>
    </row>
    <row r="124" spans="1:47" ht="14.1" customHeight="1" x14ac:dyDescent="0.25">
      <c r="A124" s="418" t="s">
        <v>29</v>
      </c>
      <c r="B124" s="419"/>
      <c r="C124" s="103">
        <f>COUNTIFS($AT$6:$AT$85,"&gt;=60",$AT$6:$AT$85,"&lt;=69")</f>
        <v>0</v>
      </c>
      <c r="D124" s="104" t="str">
        <f>IF(C124=0," ",100*C124/C129)</f>
        <v xml:space="preserve"> </v>
      </c>
      <c r="E124" s="95"/>
      <c r="F124" s="96"/>
      <c r="G124" s="96"/>
      <c r="H124" s="95"/>
      <c r="I124" s="97"/>
      <c r="J124" s="97"/>
      <c r="K124" s="97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165"/>
      <c r="AU124" s="165"/>
    </row>
    <row r="125" spans="1:47" ht="14.1" customHeight="1" x14ac:dyDescent="0.25">
      <c r="A125" s="418" t="s">
        <v>32</v>
      </c>
      <c r="B125" s="419"/>
      <c r="C125" s="103">
        <f>COUNTIFS($AT$6:$AT$85,"&gt;=70",$AT$6:$AT$85,"&lt;=74")</f>
        <v>0</v>
      </c>
      <c r="D125" s="104" t="str">
        <f>IF(C125=0," ",100*C125/C129)</f>
        <v xml:space="preserve"> </v>
      </c>
      <c r="E125" s="95"/>
      <c r="F125" s="96"/>
      <c r="G125" s="96"/>
      <c r="H125" s="95"/>
      <c r="I125" s="97"/>
      <c r="J125" s="97"/>
      <c r="K125" s="97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165"/>
      <c r="AU125" s="165"/>
    </row>
    <row r="126" spans="1:47" ht="14.1" customHeight="1" x14ac:dyDescent="0.3">
      <c r="A126" s="418" t="s">
        <v>31</v>
      </c>
      <c r="B126" s="419"/>
      <c r="C126" s="103">
        <f>COUNTIFS($AT$6:$AT$85,"&gt;=75",$AT$6:$AT$85,"&lt;=79")</f>
        <v>0</v>
      </c>
      <c r="D126" s="104" t="str">
        <f>IF(C126=0," ",100*C126/C129)</f>
        <v xml:space="preserve"> </v>
      </c>
      <c r="E126" s="106"/>
      <c r="F126" s="107"/>
      <c r="G126" s="108"/>
      <c r="H126" s="109"/>
      <c r="I126" s="109"/>
      <c r="J126" s="109"/>
      <c r="K126" s="109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165"/>
      <c r="AU126" s="165"/>
    </row>
    <row r="127" spans="1:47" ht="14.1" customHeight="1" x14ac:dyDescent="0.25">
      <c r="A127" s="418" t="s">
        <v>30</v>
      </c>
      <c r="B127" s="419"/>
      <c r="C127" s="103">
        <f>COUNTIFS($AT$6:$AT$85,"&gt;=80",$AT$6:$AT$85,"&lt;=89")</f>
        <v>0</v>
      </c>
      <c r="D127" s="104" t="str">
        <f>IF(C127=0," ",100*C127/C129)</f>
        <v xml:space="preserve"> </v>
      </c>
      <c r="E127" s="106"/>
      <c r="F127" s="106"/>
      <c r="G127" s="106"/>
      <c r="H127" s="110"/>
      <c r="I127" s="110"/>
      <c r="J127" s="110"/>
      <c r="K127" s="110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65"/>
      <c r="AU127" s="165"/>
    </row>
    <row r="128" spans="1:47" ht="12" customHeight="1" x14ac:dyDescent="0.25">
      <c r="A128" s="418" t="s">
        <v>28</v>
      </c>
      <c r="B128" s="419"/>
      <c r="C128" s="103">
        <f>COUNTIFS($AT$6:$AT$85,"&gt;=90",$AT$6:$AT$85,"&lt;=100")</f>
        <v>0</v>
      </c>
      <c r="D128" s="104" t="str">
        <f>IF(C128=0," ",100*C128/C129)</f>
        <v xml:space="preserve"> </v>
      </c>
      <c r="E128" s="113"/>
      <c r="F128" s="112"/>
      <c r="G128" s="112"/>
      <c r="H128" s="112"/>
      <c r="I128" s="112"/>
      <c r="J128" s="112"/>
      <c r="K128" s="112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65"/>
      <c r="AU128" s="165"/>
    </row>
    <row r="129" spans="1:47" ht="14.25" customHeight="1" x14ac:dyDescent="0.25">
      <c r="A129" s="420" t="s">
        <v>123</v>
      </c>
      <c r="B129" s="409"/>
      <c r="C129" s="408" t="str">
        <f>IF(SUM(C120:C128)=0," ",SUM(C120:C128))</f>
        <v xml:space="preserve"> </v>
      </c>
      <c r="D129" s="409"/>
      <c r="E129" s="113"/>
      <c r="F129" s="112"/>
      <c r="G129" s="112"/>
      <c r="H129" s="112"/>
      <c r="I129" s="112"/>
      <c r="J129" s="112"/>
      <c r="K129" s="112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65"/>
      <c r="AU129" s="165"/>
    </row>
    <row r="130" spans="1:47" ht="12.75" customHeight="1" x14ac:dyDescent="0.25">
      <c r="A130" s="421" t="s">
        <v>127</v>
      </c>
      <c r="B130" s="421"/>
      <c r="C130" s="421"/>
      <c r="D130" s="421"/>
      <c r="E130" s="421" t="s">
        <v>128</v>
      </c>
      <c r="F130" s="421"/>
      <c r="G130" s="421"/>
      <c r="H130" s="421"/>
      <c r="I130" s="421"/>
      <c r="J130" s="421"/>
      <c r="K130" s="421"/>
      <c r="L130" s="421"/>
      <c r="M130" s="421"/>
      <c r="N130" s="421"/>
      <c r="O130" s="421"/>
      <c r="P130" s="421"/>
      <c r="Q130" s="421"/>
      <c r="R130" s="421"/>
      <c r="S130" s="421"/>
      <c r="T130" s="421"/>
      <c r="U130" s="421"/>
      <c r="V130" s="421"/>
      <c r="W130" s="421"/>
      <c r="X130" s="422" t="s">
        <v>129</v>
      </c>
      <c r="Y130" s="422"/>
      <c r="Z130" s="422"/>
      <c r="AA130" s="422"/>
      <c r="AB130" s="422"/>
      <c r="AC130" s="422"/>
      <c r="AD130" s="422"/>
      <c r="AE130" s="422"/>
      <c r="AF130" s="422"/>
      <c r="AG130" s="422"/>
      <c r="AH130" s="422"/>
      <c r="AI130" s="422"/>
      <c r="AJ130" s="422"/>
      <c r="AK130" s="422"/>
      <c r="AL130" s="422"/>
      <c r="AM130" s="422"/>
      <c r="AN130" s="131"/>
      <c r="AO130" s="131"/>
      <c r="AP130" s="168"/>
      <c r="AQ130" s="131"/>
      <c r="AR130" s="131"/>
      <c r="AS130" s="131"/>
      <c r="AT130" s="131"/>
      <c r="AU130" s="106"/>
    </row>
    <row r="131" spans="1:47" x14ac:dyDescent="0.25">
      <c r="A131" s="414" t="s">
        <v>119</v>
      </c>
      <c r="B131" s="414"/>
      <c r="C131" s="101" t="s">
        <v>136</v>
      </c>
      <c r="D131" s="101" t="s">
        <v>135</v>
      </c>
      <c r="E131" s="94"/>
      <c r="F131" s="94"/>
      <c r="G131" s="94"/>
      <c r="H131" s="94"/>
      <c r="I131" s="94"/>
      <c r="J131" s="94"/>
      <c r="K131" s="94"/>
      <c r="L131" s="115"/>
      <c r="M131" s="115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06"/>
      <c r="AH131" s="106"/>
      <c r="AI131" s="106"/>
      <c r="AJ131" s="106"/>
      <c r="AK131" s="106"/>
      <c r="AL131" s="106"/>
      <c r="AM131" s="106"/>
      <c r="AN131" s="131"/>
      <c r="AO131" s="415" t="s">
        <v>20</v>
      </c>
      <c r="AP131" s="415"/>
      <c r="AQ131" s="415"/>
      <c r="AR131" s="415"/>
      <c r="AS131" s="415"/>
      <c r="AT131" s="415"/>
      <c r="AU131" s="106"/>
    </row>
    <row r="132" spans="1:47" ht="13.8" x14ac:dyDescent="0.3">
      <c r="A132" s="414" t="str">
        <f>IF('Öğrenme Çıktıları'!R148&gt;0,'Öğrenme Çıktıları'!R107," ")</f>
        <v xml:space="preserve"> </v>
      </c>
      <c r="B132" s="414"/>
      <c r="C132" s="117" t="str">
        <f>IF('Öğrenme Çıktıları'!R148&gt;0,'Öğrenme Çıktıları'!R148," ")</f>
        <v xml:space="preserve"> </v>
      </c>
      <c r="D132" s="118" t="str">
        <f>IF('Öğrenme Çıktıları'!R148&gt;0,'Öğrenme Çıktıları'!R149," ")</f>
        <v xml:space="preserve"> </v>
      </c>
      <c r="E132" s="94"/>
      <c r="F132" s="94"/>
      <c r="G132" s="94"/>
      <c r="H132" s="94"/>
      <c r="I132" s="94"/>
      <c r="J132" s="94"/>
      <c r="K132" s="94"/>
      <c r="L132" s="119"/>
      <c r="M132" s="119"/>
      <c r="N132" s="120"/>
      <c r="O132" s="120"/>
      <c r="P132" s="120"/>
      <c r="Q132" s="120"/>
      <c r="R132" s="120"/>
      <c r="S132" s="120"/>
      <c r="T132" s="120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2"/>
      <c r="AH132" s="122"/>
      <c r="AI132" s="122"/>
      <c r="AJ132" s="122"/>
      <c r="AK132" s="122"/>
      <c r="AL132" s="122"/>
      <c r="AM132" s="122"/>
      <c r="AN132" s="169"/>
      <c r="AO132" s="415">
        <f ca="1">TODAY()</f>
        <v>46050</v>
      </c>
      <c r="AP132" s="415"/>
      <c r="AQ132" s="415"/>
      <c r="AR132" s="415"/>
      <c r="AS132" s="415"/>
      <c r="AT132" s="415"/>
      <c r="AU132" s="122"/>
    </row>
    <row r="133" spans="1:47" ht="13.8" x14ac:dyDescent="0.25">
      <c r="A133" s="408" t="str">
        <f>IF('Öğrenme Çıktıları'!S148&gt;0,'Öğrenme Çıktıları'!S107," ")</f>
        <v xml:space="preserve"> </v>
      </c>
      <c r="B133" s="409"/>
      <c r="C133" s="117" t="str">
        <f>IF('Öğrenme Çıktıları'!S148&gt;0,'Öğrenme Çıktıları'!S148," ")</f>
        <v xml:space="preserve"> </v>
      </c>
      <c r="D133" s="118" t="str">
        <f>IF('Öğrenme Çıktıları'!S148&gt;0,'Öğrenme Çıktıları'!S149," ")</f>
        <v xml:space="preserve"> </v>
      </c>
      <c r="E133" s="94"/>
      <c r="F133" s="94"/>
      <c r="G133" s="94"/>
      <c r="H133" s="94"/>
      <c r="I133" s="94"/>
      <c r="J133" s="94"/>
      <c r="K133" s="94"/>
      <c r="L133" s="123"/>
      <c r="M133" s="123"/>
      <c r="N133" s="120"/>
      <c r="O133" s="120"/>
      <c r="P133" s="120"/>
      <c r="Q133" s="120"/>
      <c r="R133" s="120"/>
      <c r="S133" s="120"/>
      <c r="T133" s="120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70"/>
      <c r="AH133" s="170"/>
      <c r="AI133" s="170"/>
      <c r="AJ133" s="170"/>
      <c r="AK133" s="170"/>
      <c r="AL133" s="170"/>
      <c r="AM133" s="170"/>
      <c r="AN133" s="171"/>
      <c r="AO133" s="415">
        <f>'Ders Bilgileri'!E17</f>
        <v>0</v>
      </c>
      <c r="AP133" s="415"/>
      <c r="AQ133" s="415"/>
      <c r="AR133" s="415"/>
      <c r="AS133" s="415"/>
      <c r="AT133" s="415"/>
      <c r="AU133" s="170"/>
    </row>
    <row r="134" spans="1:47" ht="12" customHeight="1" x14ac:dyDescent="0.25">
      <c r="A134" s="414" t="str">
        <f>IF('Öğrenme Çıktıları'!T148&gt;0,'Öğrenme Çıktıları'!T107," ")</f>
        <v xml:space="preserve"> </v>
      </c>
      <c r="B134" s="414"/>
      <c r="C134" s="117" t="str">
        <f>IF('Öğrenme Çıktıları'!T148&gt;0,'Öğrenme Çıktıları'!T148," ")</f>
        <v xml:space="preserve"> </v>
      </c>
      <c r="D134" s="118" t="str">
        <f>IF('Öğrenme Çıktıları'!T148&gt;0,'Öğrenme Çıktıları'!T149," ")</f>
        <v xml:space="preserve"> </v>
      </c>
      <c r="E134" s="94"/>
      <c r="F134" s="94"/>
      <c r="G134" s="94"/>
      <c r="H134" s="94"/>
      <c r="I134" s="94"/>
      <c r="J134" s="94"/>
      <c r="K134" s="94"/>
      <c r="L134" s="125"/>
      <c r="M134" s="125"/>
      <c r="N134" s="126"/>
      <c r="O134" s="126"/>
      <c r="P134" s="126"/>
      <c r="Q134" s="126"/>
      <c r="R134" s="126"/>
      <c r="S134" s="126"/>
      <c r="T134" s="126"/>
      <c r="U134" s="126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8"/>
      <c r="AH134" s="128"/>
      <c r="AI134" s="128"/>
      <c r="AJ134" s="128"/>
      <c r="AK134" s="128"/>
      <c r="AL134" s="128"/>
      <c r="AM134" s="128"/>
      <c r="AN134" s="172"/>
      <c r="AO134" s="415" t="s">
        <v>27</v>
      </c>
      <c r="AP134" s="415"/>
      <c r="AQ134" s="415"/>
      <c r="AR134" s="415"/>
      <c r="AS134" s="415"/>
      <c r="AT134" s="415"/>
      <c r="AU134" s="128"/>
    </row>
    <row r="135" spans="1:47" ht="12" customHeight="1" x14ac:dyDescent="0.25">
      <c r="A135" s="408" t="str">
        <f>IF('Öğrenme Çıktıları'!U148&gt;0,'Öğrenme Çıktıları'!U107," ")</f>
        <v xml:space="preserve"> </v>
      </c>
      <c r="B135" s="409"/>
      <c r="C135" s="117" t="str">
        <f>IF('Öğrenme Çıktıları'!U148&gt;0,'Öğrenme Çıktıları'!U148," ")</f>
        <v xml:space="preserve"> </v>
      </c>
      <c r="D135" s="118" t="str">
        <f>IF('Öğrenme Çıktıları'!U148&gt;0,'Öğrenme Çıktıları'!U149," ")</f>
        <v xml:space="preserve"> </v>
      </c>
      <c r="E135" s="94"/>
      <c r="F135" s="94"/>
      <c r="G135" s="94"/>
      <c r="H135" s="94"/>
      <c r="I135" s="94"/>
      <c r="J135" s="94"/>
      <c r="K135" s="94"/>
      <c r="L135" s="125"/>
      <c r="M135" s="125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9"/>
      <c r="AH135" s="129"/>
      <c r="AI135" s="129"/>
      <c r="AJ135" s="129"/>
      <c r="AK135" s="129"/>
      <c r="AL135" s="129"/>
      <c r="AM135" s="129"/>
      <c r="AN135" s="173"/>
      <c r="AO135" s="417"/>
      <c r="AP135" s="417"/>
      <c r="AQ135" s="417"/>
      <c r="AR135" s="417"/>
      <c r="AS135" s="417"/>
      <c r="AT135" s="417"/>
      <c r="AU135" s="128"/>
    </row>
    <row r="136" spans="1:47" ht="12.75" customHeight="1" x14ac:dyDescent="0.25">
      <c r="A136" s="414" t="str">
        <f>IF('Öğrenme Çıktıları'!V148&gt;0,'Öğrenme Çıktıları'!V107," ")</f>
        <v xml:space="preserve"> </v>
      </c>
      <c r="B136" s="414"/>
      <c r="C136" s="117" t="str">
        <f>IF('Öğrenme Çıktıları'!V148&gt;0,'Öğrenme Çıktıları'!V148," ")</f>
        <v xml:space="preserve"> </v>
      </c>
      <c r="D136" s="118" t="str">
        <f>IF('Öğrenme Çıktıları'!V148&gt;0,'Öğrenme Çıktıları'!V149," ")</f>
        <v xml:space="preserve"> </v>
      </c>
      <c r="E136" s="94"/>
      <c r="F136" s="94"/>
      <c r="G136" s="94"/>
      <c r="H136" s="94"/>
      <c r="I136" s="94"/>
      <c r="J136" s="94"/>
      <c r="K136" s="94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29"/>
      <c r="AH136" s="129"/>
      <c r="AI136" s="129"/>
      <c r="AJ136" s="129"/>
      <c r="AK136" s="129"/>
      <c r="AL136" s="129"/>
      <c r="AM136" s="129"/>
      <c r="AN136" s="173"/>
      <c r="AU136" s="174"/>
    </row>
    <row r="137" spans="1:47" x14ac:dyDescent="0.25">
      <c r="A137" s="408" t="str">
        <f>IF('Öğrenme Çıktıları'!W148&gt;0,'Öğrenme Çıktıları'!W107," ")</f>
        <v xml:space="preserve"> </v>
      </c>
      <c r="B137" s="409"/>
      <c r="C137" s="117" t="str">
        <f>IF('Öğrenme Çıktıları'!W148&gt;0,'Öğrenme Çıktıları'!W148," ")</f>
        <v xml:space="preserve"> </v>
      </c>
      <c r="D137" s="118" t="str">
        <f>IF('Öğrenme Çıktıları'!W148&gt;0,'Öğrenme Çıktıları'!W149," ")</f>
        <v xml:space="preserve"> </v>
      </c>
      <c r="E137" s="94"/>
      <c r="F137" s="94"/>
      <c r="G137" s="94"/>
      <c r="H137" s="94"/>
      <c r="I137" s="94"/>
      <c r="J137" s="94"/>
      <c r="K137" s="94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6"/>
      <c r="AN137" s="131"/>
      <c r="AO137" s="416" t="s">
        <v>21</v>
      </c>
      <c r="AP137" s="416"/>
      <c r="AQ137" s="416"/>
      <c r="AR137" s="416"/>
      <c r="AS137" s="416"/>
      <c r="AT137" s="416"/>
      <c r="AU137" s="106"/>
    </row>
    <row r="138" spans="1:47" x14ac:dyDescent="0.25">
      <c r="A138" s="414" t="str">
        <f>IF('Öğrenme Çıktıları'!X148&gt;0,'Öğrenme Çıktıları'!X107," ")</f>
        <v xml:space="preserve"> </v>
      </c>
      <c r="B138" s="414"/>
      <c r="C138" s="117" t="str">
        <f>IF('Öğrenme Çıktıları'!X148&gt;0,'Öğrenme Çıktıları'!X148," ")</f>
        <v xml:space="preserve"> </v>
      </c>
      <c r="D138" s="118" t="str">
        <f>IF('Öğrenme Çıktıları'!X148&gt;0,'Öğrenme Çıktıları'!X149," ")</f>
        <v xml:space="preserve"> </v>
      </c>
      <c r="E138" s="94"/>
      <c r="F138" s="94"/>
      <c r="G138" s="94"/>
      <c r="H138" s="94"/>
      <c r="I138" s="94"/>
      <c r="J138" s="94"/>
      <c r="K138" s="94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  <c r="AI138" s="106"/>
      <c r="AJ138" s="106"/>
      <c r="AK138" s="106"/>
      <c r="AL138" s="106"/>
      <c r="AM138" s="106"/>
      <c r="AN138" s="131"/>
      <c r="AO138" s="415">
        <f ca="1">TODAY()</f>
        <v>46050</v>
      </c>
      <c r="AP138" s="415"/>
      <c r="AQ138" s="415"/>
      <c r="AR138" s="415"/>
      <c r="AS138" s="415"/>
      <c r="AT138" s="415"/>
      <c r="AU138" s="106"/>
    </row>
    <row r="139" spans="1:47" x14ac:dyDescent="0.25">
      <c r="A139" s="408" t="str">
        <f>IF('Öğrenme Çıktıları'!Y148&gt;0,'Öğrenme Çıktıları'!Y107," ")</f>
        <v xml:space="preserve"> </v>
      </c>
      <c r="B139" s="409"/>
      <c r="C139" s="117" t="str">
        <f>IF('Öğrenme Çıktıları'!Y148&gt;0,'Öğrenme Çıktıları'!Y148," ")</f>
        <v xml:space="preserve"> </v>
      </c>
      <c r="D139" s="118" t="str">
        <f>IF('Öğrenme Çıktıları'!Y148&gt;0,'Öğrenme Çıktıları'!Y149," ")</f>
        <v xml:space="preserve"> </v>
      </c>
      <c r="E139" s="94"/>
      <c r="F139" s="94"/>
      <c r="G139" s="94"/>
      <c r="H139" s="94"/>
      <c r="I139" s="94"/>
      <c r="J139" s="94"/>
      <c r="K139" s="94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  <c r="AI139" s="106"/>
      <c r="AJ139" s="106"/>
      <c r="AK139" s="106"/>
      <c r="AL139" s="106"/>
      <c r="AM139" s="106"/>
      <c r="AN139" s="131"/>
      <c r="AO139" s="416">
        <f>'Ders Bilgileri'!E19</f>
        <v>0</v>
      </c>
      <c r="AP139" s="416"/>
      <c r="AQ139" s="416"/>
      <c r="AR139" s="416"/>
      <c r="AS139" s="416"/>
      <c r="AT139" s="416"/>
      <c r="AU139" s="106"/>
    </row>
    <row r="140" spans="1:47" ht="12.75" customHeight="1" x14ac:dyDescent="0.25">
      <c r="A140" s="414" t="str">
        <f>IF('Öğrenme Çıktıları'!Z148&gt;0,'Öğrenme Çıktıları'!Z107," ")</f>
        <v xml:space="preserve"> </v>
      </c>
      <c r="B140" s="414"/>
      <c r="C140" s="117" t="str">
        <f>IF('Öğrenme Çıktıları'!Z148&gt;0,'Öğrenme Çıktıları'!Z148," ")</f>
        <v xml:space="preserve"> </v>
      </c>
      <c r="D140" s="118" t="str">
        <f>IF('Öğrenme Çıktıları'!Z148&gt;0,'Öğrenme Çıktıları'!Z149," ")</f>
        <v xml:space="preserve"> </v>
      </c>
      <c r="E140" s="94"/>
      <c r="F140" s="94"/>
      <c r="G140" s="94"/>
      <c r="H140" s="94"/>
      <c r="I140" s="94"/>
      <c r="J140" s="94"/>
      <c r="K140" s="94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6"/>
      <c r="AJ140" s="106"/>
      <c r="AK140" s="106"/>
      <c r="AL140" s="106"/>
      <c r="AM140" s="106"/>
      <c r="AN140" s="131"/>
      <c r="AO140" s="416" t="s">
        <v>169</v>
      </c>
      <c r="AP140" s="416"/>
      <c r="AQ140" s="416"/>
      <c r="AR140" s="416"/>
      <c r="AS140" s="416"/>
      <c r="AT140" s="416"/>
      <c r="AU140" s="106"/>
    </row>
    <row r="141" spans="1:47" x14ac:dyDescent="0.25">
      <c r="A141" s="408" t="str">
        <f>IF('Öğrenme Çıktıları'!AA148&gt;0,'Öğrenme Çıktıları'!AA107," ")</f>
        <v xml:space="preserve"> </v>
      </c>
      <c r="B141" s="409"/>
      <c r="C141" s="117" t="str">
        <f>IF('Öğrenme Çıktıları'!AA148&gt;0,'Öğrenme Çıktıları'!AA148," ")</f>
        <v xml:space="preserve"> </v>
      </c>
      <c r="D141" s="118" t="str">
        <f>IF('Öğrenme Çıktıları'!AA148&gt;0,'Öğrenme Çıktıları'!AA149," ")</f>
        <v xml:space="preserve"> </v>
      </c>
      <c r="E141" s="94"/>
      <c r="F141" s="94"/>
      <c r="G141" s="94"/>
      <c r="H141" s="94"/>
      <c r="I141" s="94"/>
      <c r="J141" s="94"/>
      <c r="K141" s="94"/>
      <c r="L141" s="175"/>
      <c r="M141" s="175"/>
      <c r="N141" s="175"/>
      <c r="O141" s="175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  <c r="AN141" s="131"/>
      <c r="AO141" s="410"/>
      <c r="AP141" s="411"/>
      <c r="AQ141" s="411"/>
      <c r="AR141" s="411"/>
      <c r="AS141" s="411"/>
      <c r="AT141" s="412"/>
      <c r="AU141" s="106"/>
    </row>
    <row r="142" spans="1:47" x14ac:dyDescent="0.25">
      <c r="A142" s="131"/>
      <c r="B142" s="131"/>
      <c r="C142" s="131"/>
      <c r="D142" s="131"/>
      <c r="E142" s="176"/>
      <c r="F142" s="176"/>
      <c r="G142" s="176"/>
      <c r="H142" s="176"/>
      <c r="I142" s="176"/>
      <c r="J142" s="176"/>
      <c r="K142" s="176"/>
      <c r="L142" s="177"/>
      <c r="M142" s="177"/>
      <c r="N142" s="177"/>
      <c r="O142" s="177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</row>
    <row r="143" spans="1:47" x14ac:dyDescent="0.25">
      <c r="A143" s="131"/>
      <c r="B143" s="131"/>
      <c r="C143" s="131"/>
      <c r="D143" s="131"/>
      <c r="E143" s="413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131"/>
      <c r="AJ143" s="131"/>
      <c r="AK143" s="131"/>
      <c r="AL143" s="131"/>
      <c r="AM143" s="131"/>
      <c r="AN143" s="131"/>
      <c r="AO143" s="131"/>
      <c r="AP143" s="131"/>
      <c r="AQ143" s="131"/>
      <c r="AR143" s="131"/>
      <c r="AS143" s="131"/>
      <c r="AT143" s="131"/>
    </row>
    <row r="144" spans="1:47" x14ac:dyDescent="0.25">
      <c r="A144" s="131"/>
      <c r="B144" s="131"/>
      <c r="C144" s="131"/>
      <c r="D144" s="131"/>
      <c r="E144" s="413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</row>
    <row r="145" spans="1:46" x14ac:dyDescent="0.25">
      <c r="A145" s="131"/>
      <c r="B145" s="131"/>
      <c r="C145" s="131"/>
      <c r="D145" s="178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  <c r="AR145" s="131"/>
      <c r="AS145" s="131"/>
      <c r="AT145" s="131"/>
    </row>
  </sheetData>
  <sheetProtection sheet="1" objects="1" scenarios="1" selectLockedCells="1"/>
  <mergeCells count="148">
    <mergeCell ref="AU4:AU5"/>
    <mergeCell ref="C5:E5"/>
    <mergeCell ref="C6:E6"/>
    <mergeCell ref="C47:E47"/>
    <mergeCell ref="C48:E48"/>
    <mergeCell ref="C49:E49"/>
    <mergeCell ref="C50:E50"/>
    <mergeCell ref="C51:E51"/>
    <mergeCell ref="A1:AP1"/>
    <mergeCell ref="A2:AP2"/>
    <mergeCell ref="AQ2:AT3"/>
    <mergeCell ref="A3:AP3"/>
    <mergeCell ref="A4:E4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82:E82"/>
    <mergeCell ref="C83:E83"/>
    <mergeCell ref="C84:E84"/>
    <mergeCell ref="C85:E85"/>
    <mergeCell ref="A86:E86"/>
    <mergeCell ref="A87:E87"/>
    <mergeCell ref="C76:E76"/>
    <mergeCell ref="C77:E77"/>
    <mergeCell ref="C78:E78"/>
    <mergeCell ref="C79:E79"/>
    <mergeCell ref="C80:E80"/>
    <mergeCell ref="C81:E81"/>
    <mergeCell ref="A93:E94"/>
    <mergeCell ref="AT93:AT94"/>
    <mergeCell ref="AU93:AU94"/>
    <mergeCell ref="A95:E96"/>
    <mergeCell ref="AT95:AT96"/>
    <mergeCell ref="AU95:AU96"/>
    <mergeCell ref="A88:E88"/>
    <mergeCell ref="A89:E89"/>
    <mergeCell ref="A90:E91"/>
    <mergeCell ref="AT90:AT91"/>
    <mergeCell ref="AU90:AU91"/>
    <mergeCell ref="A92:E92"/>
    <mergeCell ref="A118:B118"/>
    <mergeCell ref="C118:D118"/>
    <mergeCell ref="AF118:AN118"/>
    <mergeCell ref="A119:B119"/>
    <mergeCell ref="A120:B120"/>
    <mergeCell ref="A121:B121"/>
    <mergeCell ref="A115:D115"/>
    <mergeCell ref="E115:W115"/>
    <mergeCell ref="X115:AT115"/>
    <mergeCell ref="A116:B116"/>
    <mergeCell ref="C116:D116"/>
    <mergeCell ref="A117:B117"/>
    <mergeCell ref="C117:D117"/>
    <mergeCell ref="A128:B128"/>
    <mergeCell ref="A129:B129"/>
    <mergeCell ref="C129:D129"/>
    <mergeCell ref="A130:D130"/>
    <mergeCell ref="E130:W130"/>
    <mergeCell ref="X130:AM130"/>
    <mergeCell ref="A122:B122"/>
    <mergeCell ref="A123:B123"/>
    <mergeCell ref="A124:B124"/>
    <mergeCell ref="A125:B125"/>
    <mergeCell ref="A126:B126"/>
    <mergeCell ref="A127:B127"/>
    <mergeCell ref="A134:B134"/>
    <mergeCell ref="AO134:AT134"/>
    <mergeCell ref="A135:B135"/>
    <mergeCell ref="AO135:AT135"/>
    <mergeCell ref="A136:B136"/>
    <mergeCell ref="A137:B137"/>
    <mergeCell ref="AO137:AT137"/>
    <mergeCell ref="A131:B131"/>
    <mergeCell ref="AO131:AT131"/>
    <mergeCell ref="A132:B132"/>
    <mergeCell ref="AO132:AT132"/>
    <mergeCell ref="A133:B133"/>
    <mergeCell ref="AO133:AT133"/>
    <mergeCell ref="A141:B141"/>
    <mergeCell ref="AO141:AT141"/>
    <mergeCell ref="E143:E144"/>
    <mergeCell ref="A138:B138"/>
    <mergeCell ref="AO138:AT138"/>
    <mergeCell ref="A139:B139"/>
    <mergeCell ref="AO139:AT139"/>
    <mergeCell ref="A140:B140"/>
    <mergeCell ref="AO140:AT140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45:E45"/>
    <mergeCell ref="C46:E46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</mergeCells>
  <conditionalFormatting sqref="F95:AS95">
    <cfRule type="cellIs" dxfId="4" priority="1" stopIfTrue="1" operator="lessThan">
      <formula>50</formula>
    </cfRule>
  </conditionalFormatting>
  <dataValidations count="1">
    <dataValidation allowBlank="1" showInputMessage="1" showErrorMessage="1" prompt="Öğrencinin sorudan aldığı puan değerini giriniz." sqref="K48:S49 L141:O142 U48:AS49 T48 F38 K6:AS47 F10:J13 F40:J54 G55:J56 F16:J29 F55 F14 F6:F7 G6:J9 G14:J15 F30:F31 G30:J33 G38:J39 F34:J37 K50:AS85 F57:J85" xr:uid="{00000000-0002-0000-0800-000000000000}"/>
  </dataValidations>
  <pageMargins left="0.70866141732283472" right="0.19685039370078741" top="0.19685039370078741" bottom="0.11811023622047245" header="0.23622047244094491" footer="0.15748031496062992"/>
  <pageSetup paperSize="9" scale="87" orientation="landscape" r:id="rId1"/>
  <headerFooter alignWithMargins="0"/>
  <rowBreaks count="2" manualBreakCount="2">
    <brk id="45" max="45" man="1"/>
    <brk id="9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11</vt:i4>
      </vt:variant>
      <vt:variant>
        <vt:lpstr>Adlandırılmış Aralıklar</vt:lpstr>
      </vt:variant>
      <vt:variant>
        <vt:i4>13</vt:i4>
      </vt:variant>
    </vt:vector>
  </HeadingPairs>
  <TitlesOfParts>
    <vt:vector size="24" baseType="lpstr">
      <vt:lpstr>Ana Sayfa</vt:lpstr>
      <vt:lpstr>Ders Bilgileri</vt:lpstr>
      <vt:lpstr>Sınav Tarihleri</vt:lpstr>
      <vt:lpstr>Sınıf Listeleri</vt:lpstr>
      <vt:lpstr>NOT Baremi</vt:lpstr>
      <vt:lpstr>Öğrenme Çıktıları</vt:lpstr>
      <vt:lpstr>Vize-1</vt:lpstr>
      <vt:lpstr>Vize-2</vt:lpstr>
      <vt:lpstr>Final</vt:lpstr>
      <vt:lpstr>Bütünleme</vt:lpstr>
      <vt:lpstr>Sonuc</vt:lpstr>
      <vt:lpstr>Bütünleme!ABCD</vt:lpstr>
      <vt:lpstr>Final!ABCD</vt:lpstr>
      <vt:lpstr>'Vize-2'!ABCD</vt:lpstr>
      <vt:lpstr>ABCD</vt:lpstr>
      <vt:lpstr>'Ana Sayfa'!Yazdırma_Alanı</vt:lpstr>
      <vt:lpstr>Bütünleme!Yazdırma_Alanı</vt:lpstr>
      <vt:lpstr>'Ders Bilgileri'!Yazdırma_Alanı</vt:lpstr>
      <vt:lpstr>Final!Yazdırma_Alanı</vt:lpstr>
      <vt:lpstr>'NOT Baremi'!Yazdırma_Alanı</vt:lpstr>
      <vt:lpstr>'Sınıf Listeleri'!Yazdırma_Alanı</vt:lpstr>
      <vt:lpstr>Sonuc!Yazdırma_Alanı</vt:lpstr>
      <vt:lpstr>'Vize-1'!Yazdırma_Alanı</vt:lpstr>
      <vt:lpstr>'Vize-2'!Yazdırma_Alanı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sınav analiz programı</dc:title>
  <dc:creator>EXPER</dc:creator>
  <cp:lastModifiedBy>Kurdoglu</cp:lastModifiedBy>
  <cp:lastPrinted>2017-01-25T21:55:18Z</cp:lastPrinted>
  <dcterms:created xsi:type="dcterms:W3CDTF">2009-10-07T21:21:08Z</dcterms:created>
  <dcterms:modified xsi:type="dcterms:W3CDTF">2026-01-27T21:50:45Z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hibi">
    <vt:lpwstr>Ünal GÖKGÖZ</vt:lpwstr>
  </property>
</Properties>
</file>